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480" windowHeight="1084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Tariffs'!$A$1:$AB$108</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O19" i="1" l="1"/>
  <c r="O20" i="1"/>
  <c r="O21" i="1"/>
  <c r="O22" i="1"/>
  <c r="O23" i="1"/>
  <c r="O24" i="1"/>
  <c r="E76" i="1"/>
  <c r="E78" i="1"/>
  <c r="E79" i="1"/>
  <c r="U25" i="1" l="1"/>
  <c r="V25" i="1" s="1"/>
  <c r="W25" i="1" s="1"/>
  <c r="X25" i="1" s="1"/>
  <c r="Y25" i="1" s="1"/>
  <c r="P30" i="1" l="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P79" i="1"/>
  <c r="Q79" i="1"/>
  <c r="R79" i="1"/>
  <c r="S79" i="1"/>
  <c r="T79" i="1"/>
  <c r="T29" i="1"/>
  <c r="S29" i="1"/>
  <c r="R29" i="1"/>
  <c r="Q29" i="1"/>
  <c r="P29" i="1"/>
  <c r="P17" i="1"/>
  <c r="T17"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29" i="1"/>
  <c r="G12" i="1"/>
  <c r="Q12" i="1" s="1"/>
  <c r="G13" i="1"/>
  <c r="R13" i="1" s="1"/>
  <c r="G14" i="1"/>
  <c r="Q14" i="1" s="1"/>
  <c r="G15" i="1"/>
  <c r="Q15" i="1" s="1"/>
  <c r="G16" i="1"/>
  <c r="Q16" i="1" s="1"/>
  <c r="G17" i="1"/>
  <c r="Q17" i="1" s="1"/>
  <c r="G18" i="1"/>
  <c r="P18" i="1" s="1"/>
  <c r="G19" i="1"/>
  <c r="S19" i="1" s="1"/>
  <c r="G20" i="1"/>
  <c r="S20" i="1" s="1"/>
  <c r="G21" i="1"/>
  <c r="P21" i="1" s="1"/>
  <c r="G22" i="1"/>
  <c r="P22" i="1" s="1"/>
  <c r="G23" i="1"/>
  <c r="S23" i="1" s="1"/>
  <c r="G24" i="1"/>
  <c r="S24" i="1" s="1"/>
  <c r="G25" i="1"/>
  <c r="S25" i="1" s="1"/>
  <c r="G11" i="1"/>
  <c r="T11" i="1" s="1"/>
  <c r="R25" i="1" l="1"/>
  <c r="Q25" i="1"/>
  <c r="T25" i="1"/>
  <c r="P25" i="1"/>
  <c r="R24" i="1"/>
  <c r="Q24" i="1"/>
  <c r="T24" i="1"/>
  <c r="P24" i="1"/>
  <c r="R23" i="1"/>
  <c r="Q23" i="1"/>
  <c r="T23" i="1"/>
  <c r="P23" i="1"/>
  <c r="S22" i="1"/>
  <c r="R22" i="1"/>
  <c r="Q22" i="1"/>
  <c r="T22" i="1"/>
  <c r="S21" i="1"/>
  <c r="R21" i="1"/>
  <c r="Q21" i="1"/>
  <c r="T21" i="1"/>
  <c r="R20" i="1"/>
  <c r="Q20" i="1"/>
  <c r="T20" i="1"/>
  <c r="P20" i="1"/>
  <c r="R19" i="1"/>
  <c r="Q19" i="1"/>
  <c r="T19" i="1"/>
  <c r="P19" i="1"/>
  <c r="S18" i="1"/>
  <c r="R18" i="1"/>
  <c r="Q18" i="1"/>
  <c r="T18" i="1"/>
  <c r="S17" i="1"/>
  <c r="R17" i="1"/>
  <c r="T16" i="1"/>
  <c r="P16" i="1"/>
  <c r="S16" i="1"/>
  <c r="R16" i="1"/>
  <c r="T15" i="1"/>
  <c r="P15" i="1"/>
  <c r="S15" i="1"/>
  <c r="R15" i="1"/>
  <c r="T14" i="1"/>
  <c r="P14" i="1"/>
  <c r="S14" i="1"/>
  <c r="R14" i="1"/>
  <c r="Q13" i="1"/>
  <c r="T13" i="1"/>
  <c r="P13" i="1"/>
  <c r="S13" i="1"/>
  <c r="T12" i="1"/>
  <c r="P12" i="1"/>
  <c r="S12" i="1"/>
  <c r="R12" i="1"/>
  <c r="S11" i="1"/>
  <c r="R11" i="1"/>
  <c r="P11" i="1"/>
  <c r="Q11" i="1"/>
  <c r="M12" i="1"/>
  <c r="M13" i="1"/>
  <c r="M14" i="1"/>
  <c r="M15" i="1"/>
  <c r="M16" i="1"/>
  <c r="M17" i="1"/>
  <c r="M18" i="1"/>
  <c r="M19" i="1"/>
  <c r="M20" i="1"/>
  <c r="M21" i="1"/>
  <c r="M22" i="1"/>
  <c r="M23" i="1"/>
  <c r="M24" i="1"/>
  <c r="M25" i="1"/>
  <c r="M11" i="1"/>
  <c r="J16" i="1" l="1"/>
  <c r="AA16" i="1" s="1"/>
  <c r="J17" i="1"/>
  <c r="AA17" i="1" s="1"/>
  <c r="J18" i="1"/>
  <c r="AA18" i="1" s="1"/>
  <c r="N79" i="1" l="1"/>
  <c r="J29" i="1"/>
  <c r="AA29" i="1" s="1"/>
  <c r="J30" i="1"/>
  <c r="AA30" i="1" s="1"/>
  <c r="J31" i="1"/>
  <c r="AA31" i="1" s="1"/>
  <c r="J32" i="1"/>
  <c r="AA32" i="1" s="1"/>
  <c r="J33" i="1"/>
  <c r="AA33" i="1" s="1"/>
  <c r="J34" i="1"/>
  <c r="AA34" i="1" s="1"/>
  <c r="J35" i="1"/>
  <c r="AA35" i="1" s="1"/>
  <c r="J36" i="1"/>
  <c r="AA36" i="1" s="1"/>
  <c r="J37" i="1"/>
  <c r="AA37" i="1" s="1"/>
  <c r="J38" i="1"/>
  <c r="AA38" i="1" s="1"/>
  <c r="J39" i="1"/>
  <c r="AA39" i="1" s="1"/>
  <c r="J40" i="1"/>
  <c r="AA40" i="1" s="1"/>
  <c r="J41" i="1"/>
  <c r="AA41" i="1" s="1"/>
  <c r="J42" i="1"/>
  <c r="AA42" i="1" s="1"/>
  <c r="J43" i="1"/>
  <c r="AA43" i="1" s="1"/>
  <c r="J44" i="1"/>
  <c r="AA44" i="1" s="1"/>
  <c r="J45" i="1"/>
  <c r="AA45" i="1" s="1"/>
  <c r="J46" i="1"/>
  <c r="AA46" i="1" s="1"/>
  <c r="J47" i="1"/>
  <c r="AA47" i="1" s="1"/>
  <c r="J48" i="1"/>
  <c r="AA48" i="1" s="1"/>
  <c r="J49" i="1"/>
  <c r="AA49" i="1" s="1"/>
  <c r="J50" i="1"/>
  <c r="AA50" i="1" s="1"/>
  <c r="J51" i="1"/>
  <c r="AA51" i="1" s="1"/>
  <c r="J52" i="1"/>
  <c r="AA52" i="1" s="1"/>
  <c r="J53" i="1"/>
  <c r="AA53" i="1" s="1"/>
  <c r="J54" i="1"/>
  <c r="AA54" i="1" s="1"/>
  <c r="J55" i="1"/>
  <c r="AA55" i="1" s="1"/>
  <c r="J56" i="1"/>
  <c r="AA56" i="1" s="1"/>
  <c r="J57" i="1"/>
  <c r="AA57" i="1" s="1"/>
  <c r="J58" i="1"/>
  <c r="AA58" i="1" s="1"/>
  <c r="J59" i="1"/>
  <c r="AA59" i="1" s="1"/>
  <c r="J60" i="1"/>
  <c r="AA60" i="1" s="1"/>
  <c r="J61" i="1"/>
  <c r="AA61" i="1" s="1"/>
  <c r="J62" i="1"/>
  <c r="AA62" i="1" s="1"/>
  <c r="J63" i="1"/>
  <c r="AA63" i="1" s="1"/>
  <c r="J64" i="1"/>
  <c r="AA64" i="1" s="1"/>
  <c r="J65" i="1"/>
  <c r="AA65" i="1" s="1"/>
  <c r="J66" i="1"/>
  <c r="AA66" i="1" s="1"/>
  <c r="J67" i="1"/>
  <c r="AA67" i="1" s="1"/>
  <c r="J68" i="1"/>
  <c r="AA68" i="1" s="1"/>
  <c r="J69" i="1"/>
  <c r="AA69" i="1" s="1"/>
  <c r="J70" i="1"/>
  <c r="AA70" i="1" s="1"/>
  <c r="J71" i="1"/>
  <c r="AA71" i="1" s="1"/>
  <c r="J72" i="1"/>
  <c r="AA72" i="1" s="1"/>
  <c r="J73" i="1"/>
  <c r="AA73" i="1" s="1"/>
  <c r="J74" i="1"/>
  <c r="AA74" i="1" s="1"/>
  <c r="J75" i="1"/>
  <c r="AA75" i="1" s="1"/>
  <c r="J76" i="1"/>
  <c r="AA76" i="1" s="1"/>
  <c r="J77" i="1"/>
  <c r="AA77" i="1" s="1"/>
  <c r="J78" i="1"/>
  <c r="AA78" i="1" s="1"/>
  <c r="J79" i="1"/>
  <c r="AA79" i="1" s="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40" i="1"/>
  <c r="N39" i="1"/>
  <c r="N38" i="1"/>
  <c r="N37" i="1"/>
  <c r="N36" i="1"/>
  <c r="N35" i="1"/>
  <c r="N34" i="1"/>
  <c r="N33" i="1"/>
  <c r="N32" i="1"/>
  <c r="N31" i="1"/>
  <c r="N30" i="1"/>
  <c r="N29" i="1"/>
  <c r="N12" i="1"/>
  <c r="N13" i="1"/>
  <c r="N14" i="1"/>
  <c r="N15" i="1"/>
  <c r="N16" i="1"/>
  <c r="N17" i="1"/>
  <c r="N18" i="1"/>
  <c r="N19" i="1"/>
  <c r="N20" i="1"/>
  <c r="N21" i="1"/>
  <c r="N22" i="1"/>
  <c r="N23" i="1"/>
  <c r="N24" i="1"/>
  <c r="N25" i="1"/>
  <c r="J12" i="1"/>
  <c r="AA12" i="1" s="1"/>
  <c r="J13" i="1"/>
  <c r="AA13" i="1" s="1"/>
  <c r="J14" i="1"/>
  <c r="AA14" i="1" s="1"/>
  <c r="J15" i="1"/>
  <c r="AA15" i="1" s="1"/>
  <c r="J19" i="1"/>
  <c r="AA19" i="1" s="1"/>
  <c r="J20" i="1"/>
  <c r="AA20" i="1" s="1"/>
  <c r="J21" i="1"/>
  <c r="AA21" i="1" s="1"/>
  <c r="J22" i="1"/>
  <c r="AA22" i="1" s="1"/>
  <c r="J23" i="1"/>
  <c r="AA23" i="1" s="1"/>
  <c r="J24" i="1"/>
  <c r="AA24" i="1" s="1"/>
  <c r="J25" i="1"/>
  <c r="AA25" i="1" s="1"/>
  <c r="J11" i="1"/>
  <c r="AA11" i="1" s="1"/>
  <c r="N11" i="1"/>
  <c r="Z21" i="1" l="1"/>
  <c r="AB21" i="1"/>
  <c r="Z19" i="1"/>
  <c r="AB19" i="1"/>
  <c r="AB18" i="1"/>
  <c r="Z18" i="1"/>
  <c r="Z25" i="1"/>
  <c r="AB25" i="1"/>
  <c r="AB17" i="1"/>
  <c r="Z17" i="1"/>
  <c r="Z23" i="1"/>
  <c r="AB23" i="1"/>
  <c r="Z22" i="1"/>
  <c r="AB22" i="1"/>
  <c r="Z20" i="1"/>
  <c r="AB20" i="1"/>
  <c r="Z24" i="1"/>
  <c r="AB24" i="1"/>
  <c r="Z16" i="1"/>
  <c r="AB16" i="1"/>
  <c r="Z30" i="1"/>
  <c r="AB30" i="1"/>
  <c r="Z31" i="1"/>
  <c r="AB31" i="1"/>
  <c r="Z32" i="1"/>
  <c r="AB32" i="1"/>
  <c r="Z33" i="1"/>
  <c r="AB33" i="1"/>
  <c r="Z34" i="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Z53" i="1"/>
  <c r="AB53" i="1"/>
  <c r="Z54" i="1"/>
  <c r="AB54" i="1"/>
  <c r="Z55" i="1"/>
  <c r="AB55" i="1"/>
  <c r="Z56" i="1"/>
  <c r="AB56" i="1"/>
  <c r="Z57" i="1"/>
  <c r="AB57" i="1"/>
  <c r="Z58" i="1"/>
  <c r="AB58" i="1"/>
  <c r="Z59" i="1"/>
  <c r="AB59" i="1"/>
  <c r="Z60" i="1"/>
  <c r="AB60" i="1"/>
  <c r="Z61" i="1"/>
  <c r="AB61" i="1"/>
  <c r="Z62" i="1"/>
  <c r="AB62" i="1"/>
  <c r="Z63" i="1"/>
  <c r="AB63" i="1"/>
  <c r="Z64" i="1"/>
  <c r="AB64" i="1"/>
  <c r="Z65" i="1"/>
  <c r="AB65" i="1"/>
  <c r="Z66" i="1"/>
  <c r="AB66" i="1"/>
  <c r="Z67" i="1"/>
  <c r="AB67" i="1"/>
  <c r="Z68" i="1"/>
  <c r="AB68" i="1"/>
  <c r="Z69" i="1"/>
  <c r="AB69" i="1"/>
  <c r="Z70" i="1"/>
  <c r="AB70" i="1"/>
  <c r="Z71" i="1"/>
  <c r="AB71" i="1"/>
  <c r="Z72" i="1"/>
  <c r="AB72" i="1"/>
  <c r="Z73" i="1"/>
  <c r="AB73" i="1"/>
  <c r="Z74" i="1"/>
  <c r="AB74" i="1"/>
  <c r="Z75" i="1"/>
  <c r="AB75" i="1"/>
  <c r="Z76" i="1"/>
  <c r="AB76" i="1"/>
  <c r="Z77" i="1"/>
  <c r="AB77" i="1"/>
  <c r="Z78" i="1"/>
  <c r="AB78" i="1"/>
  <c r="Z79" i="1"/>
  <c r="AB79" i="1"/>
  <c r="AB29" i="1"/>
  <c r="Z29" i="1"/>
  <c r="Z12" i="1"/>
  <c r="AB12" i="1"/>
  <c r="Z13" i="1"/>
  <c r="AB13" i="1"/>
  <c r="Z14" i="1"/>
  <c r="AB14" i="1"/>
  <c r="Z15" i="1"/>
  <c r="AB15" i="1"/>
  <c r="AB11" i="1"/>
  <c r="Z11" i="1"/>
  <c r="H30" i="1"/>
  <c r="U30" i="1"/>
  <c r="V30" i="1"/>
  <c r="W30" i="1"/>
  <c r="X30" i="1"/>
  <c r="Y30" i="1"/>
  <c r="H31" i="1"/>
  <c r="U31" i="1"/>
  <c r="V31" i="1"/>
  <c r="W31" i="1"/>
  <c r="X31" i="1"/>
  <c r="Y31" i="1"/>
  <c r="H32" i="1"/>
  <c r="U32" i="1"/>
  <c r="V32" i="1"/>
  <c r="W32" i="1"/>
  <c r="X32" i="1"/>
  <c r="Y32" i="1"/>
  <c r="H33" i="1"/>
  <c r="U33" i="1"/>
  <c r="V33" i="1"/>
  <c r="W33" i="1"/>
  <c r="X33" i="1"/>
  <c r="Y33" i="1"/>
  <c r="H34" i="1"/>
  <c r="U34" i="1"/>
  <c r="V34" i="1"/>
  <c r="W34" i="1"/>
  <c r="X34" i="1"/>
  <c r="Y34" i="1"/>
  <c r="H35" i="1"/>
  <c r="U35" i="1"/>
  <c r="V35" i="1"/>
  <c r="W35" i="1"/>
  <c r="X35" i="1"/>
  <c r="Y35" i="1"/>
  <c r="H36" i="1"/>
  <c r="U36" i="1"/>
  <c r="V36" i="1"/>
  <c r="W36" i="1"/>
  <c r="X36" i="1"/>
  <c r="Y36" i="1"/>
  <c r="H37" i="1"/>
  <c r="U37" i="1"/>
  <c r="V37" i="1"/>
  <c r="W37" i="1"/>
  <c r="X37" i="1"/>
  <c r="Y37" i="1"/>
  <c r="H38" i="1"/>
  <c r="U38" i="1"/>
  <c r="V38" i="1"/>
  <c r="W38" i="1"/>
  <c r="X38" i="1"/>
  <c r="Y38" i="1"/>
  <c r="H39" i="1"/>
  <c r="U39" i="1"/>
  <c r="V39" i="1"/>
  <c r="W39" i="1"/>
  <c r="X39" i="1"/>
  <c r="Y39" i="1"/>
  <c r="H40" i="1"/>
  <c r="U40" i="1"/>
  <c r="V40" i="1"/>
  <c r="W40" i="1"/>
  <c r="X40" i="1"/>
  <c r="Y40" i="1"/>
  <c r="H41" i="1"/>
  <c r="U41" i="1"/>
  <c r="V41" i="1"/>
  <c r="W41" i="1"/>
  <c r="X41" i="1"/>
  <c r="Y41" i="1"/>
  <c r="H42" i="1"/>
  <c r="U42" i="1"/>
  <c r="V42" i="1"/>
  <c r="W42" i="1"/>
  <c r="X42" i="1"/>
  <c r="Y42" i="1"/>
  <c r="H43" i="1"/>
  <c r="U43" i="1"/>
  <c r="V43" i="1"/>
  <c r="W43" i="1"/>
  <c r="X43" i="1"/>
  <c r="Y43" i="1"/>
  <c r="H44" i="1"/>
  <c r="U44" i="1"/>
  <c r="V44" i="1"/>
  <c r="W44" i="1"/>
  <c r="X44" i="1"/>
  <c r="Y44" i="1"/>
  <c r="H45" i="1"/>
  <c r="U45" i="1"/>
  <c r="V45" i="1"/>
  <c r="W45" i="1"/>
  <c r="X45" i="1"/>
  <c r="Y45" i="1"/>
  <c r="H46" i="1"/>
  <c r="U46" i="1"/>
  <c r="V46" i="1"/>
  <c r="W46" i="1"/>
  <c r="X46" i="1"/>
  <c r="Y46" i="1"/>
  <c r="H47" i="1"/>
  <c r="U47" i="1"/>
  <c r="V47" i="1"/>
  <c r="W47" i="1"/>
  <c r="X47" i="1"/>
  <c r="Y47" i="1"/>
  <c r="H48" i="1"/>
  <c r="U48" i="1"/>
  <c r="V48" i="1"/>
  <c r="W48" i="1"/>
  <c r="X48" i="1"/>
  <c r="Y48" i="1"/>
  <c r="H49" i="1"/>
  <c r="U49" i="1"/>
  <c r="V49" i="1"/>
  <c r="W49" i="1"/>
  <c r="X49" i="1"/>
  <c r="Y49" i="1"/>
  <c r="H50" i="1"/>
  <c r="U50" i="1"/>
  <c r="V50" i="1"/>
  <c r="W50" i="1"/>
  <c r="X50" i="1"/>
  <c r="Y50" i="1"/>
  <c r="H51" i="1"/>
  <c r="U51" i="1"/>
  <c r="V51" i="1"/>
  <c r="W51" i="1"/>
  <c r="X51" i="1"/>
  <c r="Y51" i="1"/>
  <c r="H52" i="1"/>
  <c r="U52" i="1"/>
  <c r="V52" i="1"/>
  <c r="W52" i="1"/>
  <c r="X52" i="1"/>
  <c r="Y52" i="1"/>
  <c r="H53" i="1"/>
  <c r="U53" i="1"/>
  <c r="V53" i="1"/>
  <c r="W53" i="1"/>
  <c r="X53" i="1"/>
  <c r="Y53" i="1"/>
  <c r="H54" i="1"/>
  <c r="U54" i="1"/>
  <c r="V54" i="1"/>
  <c r="W54" i="1"/>
  <c r="X54" i="1"/>
  <c r="Y54" i="1"/>
  <c r="H55" i="1"/>
  <c r="U55" i="1"/>
  <c r="V55" i="1"/>
  <c r="W55" i="1"/>
  <c r="X55" i="1"/>
  <c r="Y55" i="1"/>
  <c r="H56" i="1"/>
  <c r="U56" i="1"/>
  <c r="V56" i="1"/>
  <c r="W56" i="1"/>
  <c r="X56" i="1"/>
  <c r="Y56" i="1"/>
  <c r="H57" i="1"/>
  <c r="U57" i="1"/>
  <c r="V57" i="1"/>
  <c r="W57" i="1"/>
  <c r="X57" i="1"/>
  <c r="Y57" i="1"/>
  <c r="H58" i="1"/>
  <c r="U58" i="1"/>
  <c r="V58" i="1"/>
  <c r="W58" i="1"/>
  <c r="X58" i="1"/>
  <c r="Y58" i="1"/>
  <c r="H59" i="1"/>
  <c r="U59" i="1"/>
  <c r="V59" i="1"/>
  <c r="W59" i="1"/>
  <c r="X59" i="1"/>
  <c r="Y59" i="1"/>
  <c r="H60" i="1"/>
  <c r="U60" i="1"/>
  <c r="V60" i="1"/>
  <c r="W60" i="1"/>
  <c r="X60" i="1"/>
  <c r="Y60" i="1"/>
  <c r="H61" i="1"/>
  <c r="U61" i="1"/>
  <c r="V61" i="1"/>
  <c r="W61" i="1"/>
  <c r="X61" i="1"/>
  <c r="Y61" i="1"/>
  <c r="H62" i="1"/>
  <c r="U62" i="1"/>
  <c r="V62" i="1"/>
  <c r="W62" i="1"/>
  <c r="X62" i="1"/>
  <c r="Y62" i="1"/>
  <c r="H63" i="1"/>
  <c r="U63" i="1"/>
  <c r="V63" i="1"/>
  <c r="W63" i="1"/>
  <c r="X63" i="1"/>
  <c r="Y63" i="1"/>
  <c r="H64" i="1"/>
  <c r="U64" i="1"/>
  <c r="V64" i="1"/>
  <c r="W64" i="1"/>
  <c r="X64" i="1"/>
  <c r="Y64" i="1"/>
  <c r="H65" i="1"/>
  <c r="U65" i="1"/>
  <c r="V65" i="1"/>
  <c r="W65" i="1"/>
  <c r="X65" i="1"/>
  <c r="Y65" i="1"/>
  <c r="H66" i="1"/>
  <c r="U66" i="1"/>
  <c r="V66" i="1"/>
  <c r="W66" i="1"/>
  <c r="X66" i="1"/>
  <c r="Y66" i="1"/>
  <c r="H67" i="1"/>
  <c r="U67" i="1"/>
  <c r="V67" i="1"/>
  <c r="W67" i="1"/>
  <c r="X67" i="1"/>
  <c r="Y67" i="1"/>
  <c r="H68" i="1"/>
  <c r="U68" i="1"/>
  <c r="V68" i="1"/>
  <c r="W68" i="1"/>
  <c r="X68" i="1"/>
  <c r="Y68" i="1"/>
  <c r="H69" i="1"/>
  <c r="U69" i="1"/>
  <c r="V69" i="1"/>
  <c r="W69" i="1"/>
  <c r="X69" i="1"/>
  <c r="Y69" i="1"/>
  <c r="H70" i="1"/>
  <c r="U70" i="1"/>
  <c r="V70" i="1"/>
  <c r="W70" i="1"/>
  <c r="X70" i="1"/>
  <c r="Y70" i="1"/>
  <c r="H71" i="1"/>
  <c r="U71" i="1"/>
  <c r="V71" i="1"/>
  <c r="W71" i="1"/>
  <c r="X71" i="1"/>
  <c r="Y71" i="1"/>
  <c r="H72" i="1"/>
  <c r="U72" i="1"/>
  <c r="V72" i="1"/>
  <c r="W72" i="1"/>
  <c r="X72" i="1"/>
  <c r="Y72" i="1"/>
  <c r="H73" i="1"/>
  <c r="U73" i="1"/>
  <c r="V73" i="1"/>
  <c r="W73" i="1"/>
  <c r="X73" i="1"/>
  <c r="Y73" i="1"/>
  <c r="H74" i="1"/>
  <c r="U74" i="1"/>
  <c r="V74" i="1"/>
  <c r="W74" i="1"/>
  <c r="X74" i="1"/>
  <c r="Y74" i="1"/>
  <c r="H75" i="1"/>
  <c r="U75" i="1"/>
  <c r="V75" i="1"/>
  <c r="W75" i="1"/>
  <c r="X75" i="1"/>
  <c r="Y75" i="1"/>
  <c r="H76" i="1"/>
  <c r="U76" i="1"/>
  <c r="V76" i="1"/>
  <c r="W76" i="1"/>
  <c r="X76" i="1"/>
  <c r="Y76" i="1"/>
  <c r="H77" i="1"/>
  <c r="U77" i="1"/>
  <c r="V77" i="1"/>
  <c r="W77" i="1"/>
  <c r="X77" i="1"/>
  <c r="Y77" i="1"/>
  <c r="H78" i="1"/>
  <c r="U78" i="1"/>
  <c r="V78" i="1"/>
  <c r="W78" i="1"/>
  <c r="X78" i="1"/>
  <c r="Y78" i="1"/>
  <c r="H79" i="1"/>
  <c r="U79" i="1"/>
  <c r="V79" i="1"/>
  <c r="W79" i="1"/>
  <c r="X79" i="1"/>
  <c r="Y79" i="1"/>
  <c r="H29" i="1"/>
  <c r="Y29" i="1"/>
  <c r="X29" i="1"/>
  <c r="W29" i="1"/>
  <c r="V29" i="1"/>
  <c r="U29" i="1"/>
  <c r="I12" i="1"/>
  <c r="Y12" i="1" s="1"/>
  <c r="I13" i="1"/>
  <c r="W13" i="1" s="1"/>
  <c r="I14" i="1"/>
  <c r="Y14" i="1" s="1"/>
  <c r="I15" i="1"/>
  <c r="V15" i="1" s="1"/>
  <c r="I16" i="1"/>
  <c r="X16" i="1" s="1"/>
  <c r="I17" i="1"/>
  <c r="W17" i="1" s="1"/>
  <c r="I18" i="1"/>
  <c r="Y18" i="1" s="1"/>
  <c r="I19" i="1"/>
  <c r="X19" i="1" s="1"/>
  <c r="I20" i="1"/>
  <c r="X20" i="1" s="1"/>
  <c r="I21" i="1"/>
  <c r="Y21" i="1" s="1"/>
  <c r="I22" i="1"/>
  <c r="X22" i="1" s="1"/>
  <c r="I23" i="1"/>
  <c r="V23" i="1" s="1"/>
  <c r="I24" i="1"/>
  <c r="V24" i="1" s="1"/>
  <c r="I25" i="1"/>
  <c r="I11" i="1"/>
  <c r="Y11" i="1" s="1"/>
  <c r="E77" i="1"/>
  <c r="D77" i="1" s="1"/>
  <c r="D75" i="1"/>
  <c r="D73" i="1"/>
  <c r="D69" i="1"/>
  <c r="D67" i="1"/>
  <c r="D65" i="1"/>
  <c r="D63" i="1"/>
  <c r="D61" i="1"/>
  <c r="D59" i="1"/>
  <c r="D57" i="1"/>
  <c r="D55" i="1"/>
  <c r="D53" i="1"/>
  <c r="D51" i="1"/>
  <c r="D49" i="1"/>
  <c r="D47" i="1"/>
  <c r="D45" i="1"/>
  <c r="D43" i="1"/>
  <c r="D41" i="1"/>
  <c r="D39" i="1"/>
  <c r="D37" i="1"/>
  <c r="D35" i="1"/>
  <c r="D33" i="1"/>
  <c r="D31" i="1"/>
  <c r="D25" i="1"/>
  <c r="D24" i="1"/>
  <c r="D18" i="1"/>
  <c r="D16" i="1"/>
  <c r="D14" i="1"/>
  <c r="D12" i="1"/>
  <c r="L30" i="1"/>
  <c r="D30" i="1"/>
  <c r="L31" i="1"/>
  <c r="L32" i="1"/>
  <c r="D32" i="1"/>
  <c r="L33" i="1"/>
  <c r="L34" i="1"/>
  <c r="D34" i="1"/>
  <c r="L35" i="1"/>
  <c r="L36" i="1"/>
  <c r="D36" i="1"/>
  <c r="L37" i="1"/>
  <c r="L38" i="1"/>
  <c r="D38" i="1"/>
  <c r="L39" i="1"/>
  <c r="L40" i="1"/>
  <c r="D40" i="1"/>
  <c r="L41" i="1"/>
  <c r="L42" i="1"/>
  <c r="D42" i="1"/>
  <c r="L43" i="1"/>
  <c r="L44" i="1"/>
  <c r="D44" i="1"/>
  <c r="L45" i="1"/>
  <c r="L46" i="1"/>
  <c r="D46" i="1"/>
  <c r="L47" i="1"/>
  <c r="L48" i="1"/>
  <c r="D48" i="1"/>
  <c r="L49" i="1"/>
  <c r="L50" i="1"/>
  <c r="D50" i="1"/>
  <c r="L51" i="1"/>
  <c r="L52" i="1"/>
  <c r="D52" i="1"/>
  <c r="L53" i="1"/>
  <c r="L54" i="1"/>
  <c r="D54" i="1"/>
  <c r="L55" i="1"/>
  <c r="L56" i="1"/>
  <c r="D56" i="1"/>
  <c r="L57" i="1"/>
  <c r="L58" i="1"/>
  <c r="D58" i="1"/>
  <c r="L59" i="1"/>
  <c r="L60" i="1"/>
  <c r="D60" i="1"/>
  <c r="L61" i="1"/>
  <c r="L62" i="1"/>
  <c r="D62" i="1"/>
  <c r="L63" i="1"/>
  <c r="L64" i="1"/>
  <c r="D64" i="1"/>
  <c r="L65" i="1"/>
  <c r="L66" i="1"/>
  <c r="D66" i="1"/>
  <c r="L67" i="1"/>
  <c r="L68" i="1"/>
  <c r="D68" i="1"/>
  <c r="L69" i="1"/>
  <c r="L70" i="1"/>
  <c r="D70" i="1"/>
  <c r="L71" i="1"/>
  <c r="D71" i="1"/>
  <c r="L72" i="1"/>
  <c r="D72" i="1"/>
  <c r="L73" i="1"/>
  <c r="L74" i="1"/>
  <c r="D74" i="1"/>
  <c r="L75" i="1"/>
  <c r="L76" i="1"/>
  <c r="D76" i="1"/>
  <c r="L77" i="1"/>
  <c r="L78" i="1"/>
  <c r="D78" i="1"/>
  <c r="L79" i="1"/>
  <c r="D79" i="1"/>
  <c r="D29" i="1"/>
  <c r="L29" i="1"/>
  <c r="D23" i="1"/>
  <c r="D22" i="1"/>
  <c r="D21" i="1"/>
  <c r="D20" i="1"/>
  <c r="D19" i="1"/>
  <c r="D17" i="1"/>
  <c r="D15" i="1"/>
  <c r="D13" i="1"/>
  <c r="D11" i="1"/>
  <c r="W19" i="1" l="1"/>
  <c r="Y20" i="1"/>
  <c r="W20" i="1"/>
  <c r="Y13" i="1"/>
  <c r="V13" i="1"/>
  <c r="X13" i="1"/>
  <c r="U11" i="1"/>
  <c r="V14" i="1"/>
  <c r="V16" i="1"/>
  <c r="W11" i="1"/>
  <c r="U14" i="1"/>
  <c r="U13" i="1"/>
  <c r="U21" i="1"/>
  <c r="X14" i="1"/>
  <c r="X23" i="1"/>
  <c r="V22" i="1"/>
  <c r="U19" i="1"/>
  <c r="Y19" i="1"/>
  <c r="X17" i="1"/>
  <c r="U17" i="1"/>
  <c r="Y16" i="1"/>
  <c r="U16" i="1"/>
  <c r="W16" i="1"/>
  <c r="W14" i="1"/>
  <c r="U12" i="1"/>
  <c r="V11" i="1"/>
  <c r="X11" i="1"/>
  <c r="V17" i="1"/>
  <c r="U20" i="1"/>
  <c r="X18" i="1"/>
  <c r="Y17" i="1"/>
  <c r="X24" i="1"/>
  <c r="W21" i="1"/>
  <c r="U18" i="1"/>
  <c r="W15" i="1"/>
  <c r="W12" i="1"/>
  <c r="V18" i="1"/>
  <c r="X21" i="1"/>
  <c r="W18" i="1"/>
  <c r="V12" i="1"/>
  <c r="X12" i="1"/>
  <c r="X15" i="1"/>
  <c r="Y15" i="1"/>
  <c r="U15" i="1"/>
</calcChain>
</file>

<file path=xl/sharedStrings.xml><?xml version="1.0" encoding="utf-8"?>
<sst xmlns="http://schemas.openxmlformats.org/spreadsheetml/2006/main" count="167" uniqueCount="137">
  <si>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</si>
  <si>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</si>
  <si>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</si>
  <si>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</si>
  <si>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</si>
  <si>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</si>
  <si>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</si>
  <si>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</si>
  <si>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</si>
  <si>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</si>
  <si>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</si>
  <si>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</si>
  <si>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</si>
  <si>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</si>
  <si>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</si>
  <si>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</si>
  <si>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</si>
  <si>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</si>
  <si>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</si>
  <si>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</si>
  <si>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</si>
  <si>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</si>
  <si>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</si>
  <si>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0173</t>
  </si>
  <si>
    <t>Hospital Consultation</t>
  </si>
  <si>
    <t>0174</t>
  </si>
  <si>
    <t>0175</t>
  </si>
  <si>
    <t>0190</t>
  </si>
  <si>
    <t>Consultation</t>
  </si>
  <si>
    <t>0191</t>
  </si>
  <si>
    <t>0192</t>
  </si>
  <si>
    <t>0199</t>
  </si>
  <si>
    <t>Chronic Medicine Forms</t>
  </si>
  <si>
    <t>3627*</t>
  </si>
  <si>
    <t>GEMS RCF</t>
  </si>
  <si>
    <t>Disclaimer:</t>
  </si>
  <si>
    <t>See the Notes below for All Tariffs</t>
  </si>
  <si>
    <t>Inguinal or femoral hernia: Adult</t>
  </si>
  <si>
    <t>Radical with regional lymph adenectomy for tumour</t>
  </si>
  <si>
    <t>Nephrolithotomy</t>
  </si>
  <si>
    <t>Nephrolithotomy: Multiple calculi: Repeat open operation + 25%</t>
  </si>
  <si>
    <t>Pyeloplasty</t>
  </si>
  <si>
    <t>Ureterolithotomy</t>
  </si>
  <si>
    <t>Cystoscopy: Hospital equipment</t>
  </si>
  <si>
    <t>And retrograde pyelography or retrograde ureteral catheterisation: Unilateral or bilateral</t>
  </si>
  <si>
    <t>J J Stent catheter</t>
  </si>
  <si>
    <t>Uretroscopy</t>
  </si>
  <si>
    <t>And bilateral ureteric catheterisation with differential function studies requiring additional attention time</t>
  </si>
  <si>
    <t>With dilatation of the ureter or ureters</t>
  </si>
  <si>
    <t>With manipulation of ureteral calculus</t>
  </si>
  <si>
    <t>With removal of foreign body or calculus from urethra or bladder</t>
  </si>
  <si>
    <t>And cold biopsy</t>
  </si>
  <si>
    <t>Optic urethrotomy</t>
  </si>
  <si>
    <t>Internal urethrotomy: Female</t>
  </si>
  <si>
    <t>Internal urethrotomy: Male</t>
  </si>
  <si>
    <t>Transurethral resection of bladder tumour</t>
  </si>
  <si>
    <t>Transurethral resection of bladder tumours: Large multiple tumours</t>
  </si>
  <si>
    <t>Transurethral resection of bladder neck: Male</t>
  </si>
  <si>
    <t>Cystometrogram</t>
  </si>
  <si>
    <t>Without videocystograph</t>
  </si>
  <si>
    <t>Vesico-urethropexy with rectus sling</t>
  </si>
  <si>
    <t>Evacuation of clots from bladder: Other than post-operative</t>
  </si>
  <si>
    <t>Bladder neck plasty: Male</t>
  </si>
  <si>
    <t>Dilatation of urethra stricture: By passage sound: Initial (male)</t>
  </si>
  <si>
    <t>Circumcision: Surgical excision other than by clamp or dorsal slit, any age</t>
  </si>
  <si>
    <t>Hypospadias: Urethraplasty: Complete, one stage for hypospadias</t>
  </si>
  <si>
    <t>Operation for maldescended testicle: Including herniotomy</t>
  </si>
  <si>
    <t>Operation for hydrocele or spermatocele</t>
  </si>
  <si>
    <t>Vasectomy: Unilateral or bilateral (no extra fee to be charged if done in combination with prostatectomy)</t>
  </si>
  <si>
    <t>Seminal Vesiculectomy</t>
  </si>
  <si>
    <t>Biopsy prostate: Needle or punch, single or multiple, any approach</t>
  </si>
  <si>
    <t>Biopsy prostate: Incisional, any approach</t>
  </si>
  <si>
    <t>Trans-urethral resection of prostate</t>
  </si>
  <si>
    <t>Prostatectomy: Perineal: Radical</t>
  </si>
  <si>
    <t>Pelvic lymph adenectomy</t>
  </si>
  <si>
    <t>Retropubic: Sub-total</t>
  </si>
  <si>
    <t>Retropubic: Radical</t>
  </si>
  <si>
    <t>Prostate brachytherapy</t>
  </si>
  <si>
    <t>Repair of recurrent enterocele or vault prolapse (except at the time of hysterectomy)</t>
  </si>
  <si>
    <t>Other operations for prolapse: Anterior repair - with or without posterior repair</t>
  </si>
  <si>
    <t>Operation for stress incontinence: Use of tape</t>
  </si>
  <si>
    <t>Operations for stress incontinence: Urethro-vesicopexy: Combined abdominal and vaginal approach</t>
  </si>
  <si>
    <t>Electromyography: First</t>
  </si>
  <si>
    <t>Procedures for pain relief: Peripheral nerve block</t>
  </si>
  <si>
    <t>Transrectal ultrasonographic prostate volume study for prostate brachytherapy (using own equipment)</t>
  </si>
  <si>
    <t>Renal tract</t>
  </si>
  <si>
    <t>High definition (small parts) scan: Thyroid, breast lump, scrotum, etc.</t>
  </si>
  <si>
    <t>Ultrasound examination includes whole abdomen and pelvic organs, where pelvic organs are clinically indicated (including liver, gall bladder, spleen, pancreas, abdominal vascular anatomy, para-aortic area, renal tract, pelvic organs)</t>
  </si>
  <si>
    <t>Note:</t>
  </si>
  <si>
    <t>HealthMan RCF</t>
  </si>
  <si>
    <t>DH
RCF</t>
  </si>
  <si>
    <t>DH
Prem B</t>
  </si>
  <si>
    <t>DH 
Classic Rate</t>
  </si>
  <si>
    <t>DH 
Exec Rate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</si>
  <si>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</si>
  <si>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</si>
  <si>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</si>
  <si>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</si>
  <si>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</si>
  <si>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</si>
  <si>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</si>
  <si>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</si>
  <si>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</si>
  <si>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</si>
  <si>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</si>
  <si>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</si>
  <si>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</si>
  <si>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</si>
  <si>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</si>
  <si>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</si>
  <si>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</si>
  <si>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</si>
  <si>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</si>
  <si>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HEALTHMAN UROLOGY COSTING GUIDE 2016</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</si>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</sst>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1"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18" fillId="2" borderId="4"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9" xfId="0" applyFont="1" applyFill="1" applyBorder="1" applyAlignment="1" applyProtection="1">
      <protection hidden="1"/>
    </xf>
    <xf numFmtId="0" fontId="3" fillId="2" borderId="0" xfId="0" applyFont="1" applyFill="1" applyBorder="1" applyProtection="1">
      <protection hidden="1"/>
    </xf>
    <xf numFmtId="49" fontId="3" fillId="2" borderId="4" xfId="0"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49" fontId="5" fillId="5" borderId="1" xfId="0" applyNumberFormat="1" applyFont="1" applyFill="1" applyBorder="1" applyAlignment="1" applyProtection="1">
      <alignment horizontal="center"/>
      <protection hidden="1"/>
    </xf>
    <xf numFmtId="0" fontId="5" fillId="2" borderId="9"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horizontal="center" wrapText="1"/>
      <protection hidden="1"/>
    </xf>
    <xf numFmtId="49" fontId="5" fillId="2" borderId="4"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wrapText="1"/>
      <protection hidden="1"/>
    </xf>
    <xf numFmtId="165" fontId="5" fillId="4" borderId="1" xfId="1" applyNumberFormat="1" applyFont="1" applyFill="1" applyBorder="1" applyAlignment="1" applyProtection="1">
      <alignment horizontal="center" wrapText="1"/>
      <protection hidden="1"/>
    </xf>
    <xf numFmtId="9" fontId="5" fillId="4" borderId="1" xfId="0" applyNumberFormat="1" applyFont="1" applyFill="1" applyBorder="1" applyAlignment="1" applyProtection="1">
      <alignment horizontal="center" wrapText="1"/>
      <protection hidden="1"/>
    </xf>
    <xf numFmtId="9" fontId="5" fillId="4" borderId="1" xfId="2"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8"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9" xfId="1" applyFont="1" applyFill="1" applyBorder="1" applyProtection="1">
      <protection hidden="1"/>
    </xf>
    <xf numFmtId="49" fontId="5" fillId="2" borderId="22" xfId="0" applyNumberFormat="1" applyFont="1" applyFill="1" applyBorder="1" applyAlignment="1" applyProtection="1">
      <alignment horizontal="center"/>
      <protection hidden="1"/>
    </xf>
    <xf numFmtId="0" fontId="8" fillId="2" borderId="23" xfId="0" applyFont="1" applyFill="1" applyBorder="1" applyAlignment="1" applyProtection="1">
      <alignment horizontal="left" wrapText="1"/>
      <protection hidden="1"/>
    </xf>
    <xf numFmtId="0" fontId="3" fillId="2" borderId="24" xfId="0" applyFont="1" applyFill="1" applyBorder="1" applyProtection="1">
      <protection hidden="1"/>
    </xf>
    <xf numFmtId="164" fontId="3" fillId="2" borderId="24" xfId="1" applyFont="1" applyFill="1" applyBorder="1" applyProtection="1">
      <protection hidden="1"/>
    </xf>
    <xf numFmtId="165" fontId="3" fillId="2" borderId="24" xfId="1" applyNumberFormat="1" applyFont="1" applyFill="1" applyBorder="1" applyProtection="1">
      <protection hidden="1"/>
    </xf>
    <xf numFmtId="164" fontId="5" fillId="2" borderId="24" xfId="1" applyFont="1" applyFill="1" applyBorder="1" applyProtection="1">
      <protection hidden="1"/>
    </xf>
    <xf numFmtId="165" fontId="5" fillId="2" borderId="24" xfId="1" applyNumberFormat="1" applyFont="1" applyFill="1" applyBorder="1" applyProtection="1">
      <protection hidden="1"/>
    </xf>
    <xf numFmtId="49" fontId="9" fillId="2" borderId="7"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Protection="1">
      <protection hidden="1"/>
    </xf>
    <xf numFmtId="164" fontId="9" fillId="2" borderId="20" xfId="1" applyFont="1" applyFill="1" applyBorder="1" applyProtection="1">
      <protection hidden="1"/>
    </xf>
    <xf numFmtId="49" fontId="12" fillId="2" borderId="7"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49" fontId="5" fillId="2" borderId="7" xfId="0" applyNumberFormat="1" applyFont="1" applyFill="1" applyBorder="1" applyAlignment="1" applyProtection="1">
      <alignment horizontal="left"/>
      <protection hidden="1"/>
    </xf>
    <xf numFmtId="49" fontId="5" fillId="2" borderId="8" xfId="0" applyNumberFormat="1" applyFont="1" applyFill="1" applyBorder="1" applyProtection="1">
      <protection hidden="1"/>
    </xf>
    <xf numFmtId="0" fontId="12" fillId="2" borderId="18" xfId="0" applyFont="1" applyFill="1" applyBorder="1" applyAlignment="1" applyProtection="1">
      <alignment horizontal="lef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49" fontId="5" fillId="2" borderId="6" xfId="0" applyNumberFormat="1" applyFont="1" applyFill="1" applyBorder="1" applyProtection="1">
      <protection hidden="1"/>
    </xf>
    <xf numFmtId="0" fontId="13" fillId="2" borderId="16" xfId="0" applyFont="1" applyFill="1" applyBorder="1" applyAlignment="1" applyProtection="1">
      <alignment horizontal="left" wrapText="1"/>
      <protection hidden="1"/>
    </xf>
    <xf numFmtId="0" fontId="12" fillId="2" borderId="19" xfId="0" applyFont="1" applyFill="1" applyBorder="1" applyProtection="1">
      <protection hidden="1"/>
    </xf>
    <xf numFmtId="164" fontId="5" fillId="2" borderId="19" xfId="1" applyFont="1" applyFill="1" applyBorder="1" applyProtection="1">
      <protection hidden="1"/>
    </xf>
    <xf numFmtId="165" fontId="5" fillId="2" borderId="19" xfId="1" applyNumberFormat="1" applyFont="1" applyFill="1" applyBorder="1" applyProtection="1">
      <protection hidden="1"/>
    </xf>
    <xf numFmtId="164" fontId="9" fillId="2" borderId="19" xfId="1" applyFont="1" applyFill="1" applyBorder="1" applyProtection="1">
      <protection hidden="1"/>
    </xf>
    <xf numFmtId="49" fontId="5" fillId="2" borderId="7" xfId="0" applyNumberFormat="1" applyFont="1" applyFill="1" applyBorder="1" applyProtection="1">
      <protection hidden="1"/>
    </xf>
    <xf numFmtId="0" fontId="12" fillId="2" borderId="17" xfId="0" applyFont="1" applyFill="1" applyBorder="1" applyAlignment="1" applyProtection="1">
      <alignment horizontal="left" wrapText="1"/>
      <protection hidden="1"/>
    </xf>
    <xf numFmtId="0" fontId="12" fillId="2" borderId="20" xfId="0" applyNumberFormat="1" applyFont="1" applyFill="1" applyBorder="1" applyProtection="1">
      <protection hidden="1"/>
    </xf>
    <xf numFmtId="49" fontId="14" fillId="2" borderId="7"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25" xfId="0" applyNumberFormat="1" applyFont="1" applyFill="1" applyBorder="1" applyProtection="1">
      <protection hidden="1"/>
    </xf>
    <xf numFmtId="0" fontId="3" fillId="2" borderId="26" xfId="0" applyFont="1" applyFill="1" applyBorder="1" applyAlignment="1" applyProtection="1">
      <alignment horizontal="left" wrapText="1"/>
      <protection hidden="1"/>
    </xf>
    <xf numFmtId="0" fontId="3" fillId="2" borderId="27" xfId="0" applyFont="1" applyFill="1" applyBorder="1" applyProtection="1">
      <protection hidden="1"/>
    </xf>
    <xf numFmtId="164" fontId="3" fillId="2" borderId="27" xfId="1" applyFont="1" applyFill="1" applyBorder="1" applyProtection="1">
      <protection hidden="1"/>
    </xf>
    <xf numFmtId="165" fontId="3" fillId="2" borderId="27" xfId="1" applyNumberFormat="1" applyFont="1" applyFill="1" applyBorder="1" applyProtection="1">
      <protection hidden="1"/>
    </xf>
    <xf numFmtId="164" fontId="5" fillId="2" borderId="27" xfId="1" applyFont="1" applyFill="1" applyBorder="1" applyProtection="1">
      <protection hidden="1"/>
    </xf>
    <xf numFmtId="165" fontId="5" fillId="2" borderId="27" xfId="1" applyNumberFormat="1" applyFont="1" applyFill="1" applyBorder="1" applyProtection="1">
      <protection hidden="1"/>
    </xf>
    <xf numFmtId="164" fontId="9" fillId="2" borderId="27" xfId="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10"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5" xfId="0" applyFont="1" applyFill="1" applyBorder="1" applyAlignment="1" applyProtection="1">
      <alignment wrapText="1"/>
      <protection hidden="1"/>
    </xf>
    <xf numFmtId="164" fontId="17" fillId="2" borderId="5" xfId="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164" fontId="17" fillId="2" borderId="5"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5" borderId="11" xfId="0" applyFont="1" applyFill="1" applyBorder="1" applyProtection="1">
      <protection hidden="1"/>
    </xf>
    <xf numFmtId="0" fontId="3" fillId="5" borderId="12" xfId="0" applyFont="1" applyFill="1" applyBorder="1" applyAlignment="1" applyProtection="1">
      <alignment wrapText="1"/>
      <protection hidden="1"/>
    </xf>
    <xf numFmtId="0" fontId="3" fillId="5" borderId="12" xfId="1" applyNumberFormat="1" applyFont="1" applyFill="1" applyBorder="1" applyAlignment="1" applyProtection="1">
      <alignment wrapText="1"/>
      <protection hidden="1"/>
    </xf>
    <xf numFmtId="164" fontId="3" fillId="5" borderId="12" xfId="1" applyFont="1" applyFill="1" applyBorder="1" applyAlignment="1" applyProtection="1">
      <alignment wrapText="1"/>
      <protection hidden="1"/>
    </xf>
    <xf numFmtId="165" fontId="3" fillId="5" borderId="12" xfId="1" applyNumberFormat="1" applyFont="1" applyFill="1" applyBorder="1" applyAlignment="1" applyProtection="1">
      <alignment wrapText="1"/>
      <protection hidden="1"/>
    </xf>
    <xf numFmtId="164" fontId="3" fillId="5" borderId="12" xfId="1" applyNumberFormat="1" applyFont="1" applyFill="1" applyBorder="1" applyAlignment="1" applyProtection="1">
      <alignment wrapText="1"/>
      <protection hidden="1"/>
    </xf>
    <xf numFmtId="165" fontId="3" fillId="5" borderId="13" xfId="1" applyNumberFormat="1" applyFont="1" applyFill="1" applyBorder="1" applyAlignment="1" applyProtection="1">
      <alignment wrapText="1"/>
      <protection hidden="1"/>
    </xf>
    <xf numFmtId="0" fontId="19" fillId="5" borderId="4" xfId="0" applyFont="1" applyFill="1" applyBorder="1" applyAlignment="1" applyProtection="1">
      <protection hidden="1"/>
    </xf>
    <xf numFmtId="0" fontId="19" fillId="5" borderId="0" xfId="0" applyFont="1" applyFill="1" applyBorder="1" applyAlignment="1" applyProtection="1">
      <alignment wrapText="1"/>
      <protection hidden="1"/>
    </xf>
    <xf numFmtId="164" fontId="19" fillId="5" borderId="0" xfId="0" applyNumberFormat="1" applyFont="1" applyFill="1" applyBorder="1" applyAlignment="1" applyProtection="1">
      <alignment wrapText="1"/>
      <protection hidden="1"/>
    </xf>
    <xf numFmtId="0" fontId="19" fillId="5" borderId="10" xfId="0" applyFont="1" applyFill="1" applyBorder="1" applyAlignment="1" applyProtection="1">
      <alignment wrapText="1"/>
      <protection hidden="1"/>
    </xf>
    <xf numFmtId="0" fontId="3" fillId="5" borderId="14" xfId="0" applyFont="1" applyFill="1" applyBorder="1" applyProtection="1">
      <protection hidden="1"/>
    </xf>
    <xf numFmtId="0" fontId="3" fillId="5" borderId="5" xfId="0" applyFont="1" applyFill="1" applyBorder="1" applyAlignment="1" applyProtection="1">
      <alignment wrapText="1"/>
      <protection hidden="1"/>
    </xf>
    <xf numFmtId="0" fontId="3" fillId="5" borderId="5" xfId="1" applyNumberFormat="1" applyFont="1" applyFill="1" applyBorder="1" applyAlignment="1" applyProtection="1">
      <alignment wrapText="1"/>
      <protection hidden="1"/>
    </xf>
    <xf numFmtId="164" fontId="3" fillId="5" borderId="5" xfId="1" applyFont="1" applyFill="1" applyBorder="1" applyAlignment="1" applyProtection="1">
      <alignment wrapText="1"/>
      <protection hidden="1"/>
    </xf>
    <xf numFmtId="165" fontId="3" fillId="5" borderId="5" xfId="1" applyNumberFormat="1" applyFont="1" applyFill="1" applyBorder="1" applyAlignment="1" applyProtection="1">
      <alignment wrapText="1"/>
      <protection hidden="1"/>
    </xf>
    <xf numFmtId="164" fontId="3" fillId="5" borderId="5" xfId="1" applyNumberFormat="1" applyFont="1" applyFill="1" applyBorder="1" applyAlignment="1" applyProtection="1">
      <alignment wrapText="1"/>
      <protection hidden="1"/>
    </xf>
    <xf numFmtId="165" fontId="3" fillId="5"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3" fillId="2" borderId="0" xfId="1" applyNumberFormat="1" applyFont="1" applyFill="1" applyBorder="1" applyProtection="1">
      <protection hidden="1"/>
    </xf>
    <xf numFmtId="164" fontId="2" fillId="3" borderId="3" xfId="1" applyFont="1" applyFill="1" applyBorder="1" applyAlignment="1" applyProtection="1">
      <protection hidden="1"/>
    </xf>
    <xf numFmtId="164" fontId="5" fillId="4" borderId="1" xfId="1" applyFont="1" applyFill="1" applyBorder="1" applyAlignment="1" applyProtection="1">
      <alignment wrapText="1"/>
      <protection hidden="1"/>
    </xf>
    <xf numFmtId="164" fontId="19" fillId="5" borderId="0" xfId="1" applyFont="1" applyFill="1" applyBorder="1" applyAlignment="1" applyProtection="1">
      <alignment wrapText="1"/>
      <protection hidden="1"/>
    </xf>
    <xf numFmtId="165" fontId="5" fillId="5" borderId="28" xfId="1" applyNumberFormat="1" applyFont="1" applyFill="1" applyBorder="1" applyAlignment="1" applyProtection="1">
      <alignment horizontal="center" wrapText="1"/>
      <protection hidden="1"/>
    </xf>
    <xf numFmtId="0" fontId="5" fillId="5" borderId="28" xfId="0" applyFont="1" applyFill="1" applyBorder="1" applyAlignment="1" applyProtection="1">
      <alignment horizontal="center" wrapText="1"/>
      <protection hidden="1"/>
    </xf>
    <xf numFmtId="164" fontId="5" fillId="5" borderId="28" xfId="1" applyFont="1" applyFill="1" applyBorder="1" applyAlignment="1" applyProtection="1">
      <alignment horizontal="center" wrapText="1"/>
      <protection hidden="1"/>
    </xf>
    <xf numFmtId="0" fontId="20" fillId="2" borderId="4" xfId="0" applyFont="1" applyFill="1" applyBorder="1" applyProtection="1">
      <protection hidden="1"/>
    </xf>
    <xf numFmtId="165" fontId="3" fillId="6" borderId="24" xfId="1" applyNumberFormat="1" applyFont="1" applyFill="1" applyBorder="1" applyProtection="1">
      <protection hidden="1"/>
    </xf>
    <xf numFmtId="0" fontId="3" fillId="6" borderId="24" xfId="0" applyFont="1" applyFill="1" applyBorder="1" applyProtection="1">
      <protection hidden="1"/>
    </xf>
    <xf numFmtId="164" fontId="3" fillId="6" borderId="24" xfId="1" applyFont="1" applyFill="1" applyBorder="1" applyProtection="1">
      <protection hidden="1"/>
    </xf>
    <xf numFmtId="165" fontId="5" fillId="6" borderId="20" xfId="1" applyNumberFormat="1" applyFont="1" applyFill="1" applyBorder="1" applyProtection="1">
      <protection hidden="1"/>
    </xf>
    <xf numFmtId="0" fontId="3" fillId="6" borderId="20" xfId="0" applyFont="1" applyFill="1" applyBorder="1" applyProtection="1">
      <protection hidden="1"/>
    </xf>
    <xf numFmtId="164" fontId="5" fillId="6" borderId="20" xfId="1" applyFont="1" applyFill="1" applyBorder="1" applyProtection="1">
      <protection hidden="1"/>
    </xf>
    <xf numFmtId="165" fontId="5" fillId="6" borderId="21" xfId="1" applyNumberFormat="1" applyFont="1" applyFill="1" applyBorder="1" applyProtection="1">
      <protection hidden="1"/>
    </xf>
    <xf numFmtId="0" fontId="3" fillId="6" borderId="21" xfId="0" applyFont="1" applyFill="1" applyBorder="1" applyProtection="1">
      <protection hidden="1"/>
    </xf>
    <xf numFmtId="164" fontId="5" fillId="6" borderId="21" xfId="1" applyFont="1" applyFill="1" applyBorder="1" applyProtection="1">
      <protection hidden="1"/>
    </xf>
    <xf numFmtId="165" fontId="5" fillId="6" borderId="19" xfId="1" applyNumberFormat="1" applyFont="1" applyFill="1" applyBorder="1" applyProtection="1">
      <protection hidden="1"/>
    </xf>
    <xf numFmtId="0" fontId="3" fillId="6" borderId="19" xfId="0" applyFont="1" applyFill="1" applyBorder="1" applyProtection="1">
      <protection hidden="1"/>
    </xf>
    <xf numFmtId="164" fontId="5" fillId="6" borderId="19" xfId="1" applyFont="1" applyFill="1" applyBorder="1" applyProtection="1">
      <protection hidden="1"/>
    </xf>
    <xf numFmtId="165" fontId="5" fillId="6" borderId="27" xfId="1" applyNumberFormat="1" applyFont="1" applyFill="1" applyBorder="1" applyProtection="1">
      <protection hidden="1"/>
    </xf>
    <xf numFmtId="164" fontId="5" fillId="6" borderId="27" xfId="1" applyFont="1" applyFill="1" applyBorder="1" applyProtection="1">
      <protection hidden="1"/>
    </xf>
    <xf numFmtId="164" fontId="3" fillId="6" borderId="27"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16" fillId="2" borderId="0" xfId="0" applyFont="1" applyFill="1" applyBorder="1" applyAlignment="1" applyProtection="1">
      <alignment horizontal="left" wrapText="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9" xfId="0" applyFont="1" applyFill="1" applyBorder="1" applyAlignment="1" applyProtection="1">
      <protection hidden="1"/>
    </xf>
    <xf numFmtId="165" fontId="5" fillId="0" borderId="20" xfId="1" applyNumberFormat="1" applyFont="1" applyFill="1" applyBorder="1" applyProtection="1">
      <protection hidden="1"/>
    </xf>
    <xf numFmtId="164" fontId="5" fillId="0" borderId="20"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9" xfId="0" applyFont="1" applyFill="1" applyBorder="1" applyAlignment="1" applyProtection="1">
      <alignment horizontal="center"/>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0" fontId="5" fillId="5" borderId="1" xfId="1" applyNumberFormat="1"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122" bestFit="1" customWidth="1"/>
    <col min="2" max="2" width="65.42578125" style="123" bestFit="1" customWidth="1"/>
    <col min="3" max="3" width="11.7109375" style="5" bestFit="1" customWidth="1"/>
    <col min="4" max="4" width="10.28515625" style="9" bestFit="1" customWidth="1"/>
    <col min="5" max="5" width="10.7109375" style="10" bestFit="1" customWidth="1"/>
    <col min="6" max="6" width="10.7109375" style="9" customWidth="1"/>
    <col min="7" max="7" width="10.7109375" style="10" customWidth="1"/>
    <col min="8" max="8" width="10" style="11" customWidth="1"/>
    <col min="9" max="9" width="7.7109375" style="12" customWidth="1"/>
    <col min="10" max="10" width="10" style="9" customWidth="1"/>
    <col min="11" max="11" width="10.28515625" style="9" customWidth="1"/>
    <col min="12" max="12" width="10" style="9" customWidth="1"/>
    <col min="13" max="13" width="7.7109375" style="10" customWidth="1"/>
    <col min="14" max="16" width="11.28515625" style="10" customWidth="1"/>
    <col min="17" max="18" width="14.42578125" style="10" bestFit="1" customWidth="1"/>
    <col min="19" max="20" width="11.28515625" style="10" customWidth="1"/>
    <col min="21" max="21" width="9.28515625" style="5" customWidth="1"/>
    <col min="22" max="22" width="9.85546875" style="5" customWidth="1"/>
    <col min="23" max="24" width="9.28515625" style="5" customWidth="1"/>
    <col min="25" max="25" width="10.5703125" style="5" bestFit="1" customWidth="1"/>
    <col min="26" max="28" width="12" style="9" customWidth="1"/>
    <col min="29" max="16384" width="9.140625" style="5"/>
  </cols>
  <sheetData>
    <row r="1" spans="1:28" ht="23.25" x14ac:dyDescent="0.35">
      <c r="A1" s="2" t="s">
        <v>113</v>
      </c>
      <c r="B1" s="3"/>
      <c r="C1" s="3"/>
      <c r="D1" s="3"/>
      <c r="E1" s="3"/>
      <c r="F1" s="125"/>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50" t="s">
        <v>98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2"/>
    </row>
    <row r="4" spans="1:28" ht="15.75" x14ac:dyDescent="0.25">
      <c r="A4" s="147"/>
      <c r="B4" s="148"/>
      <c r="C4" s="148"/>
      <c r="D4" s="155" t="s">
        <v>106</v>
      </c>
      <c r="E4" s="156"/>
      <c r="F4" s="156"/>
      <c r="G4" s="156"/>
      <c r="H4" s="156"/>
      <c r="I4" s="156"/>
      <c r="J4" s="156"/>
      <c r="K4" s="156"/>
      <c r="L4" s="156"/>
      <c r="M4" s="156"/>
      <c r="N4" s="156"/>
      <c r="O4" s="157"/>
      <c r="P4" s="155" t="s">
        <v>107</v>
      </c>
      <c r="Q4" s="156"/>
      <c r="R4" s="156"/>
      <c r="S4" s="156"/>
      <c r="T4" s="156"/>
      <c r="U4" s="156"/>
      <c r="V4" s="156"/>
      <c r="W4" s="156"/>
      <c r="X4" s="156"/>
      <c r="Y4" s="156"/>
      <c r="Z4" s="156"/>
      <c r="AA4" s="156"/>
      <c r="AB4" s="157"/>
    </row>
    <row r="5" spans="1:28" ht="84" customHeight="1" x14ac:dyDescent="0.2">
      <c r="A5" s="13" t="s">
        <v>0</v>
      </c>
      <c r="B5" s="14" t="s">
        <v>1</v>
      </c>
      <c r="C5" s="160" t="s">
        <v>2</v>
      </c>
      <c r="D5" s="15" t="s">
        <v>114</v>
      </c>
      <c r="E5" s="16" t="s">
        <v>89</v>
      </c>
      <c r="F5" s="15" t="s">
        <v>115</v>
      </c>
      <c r="G5" s="16" t="s">
        <v>116</v>
      </c>
      <c r="H5" s="15" t="s">
        <v>117</v>
      </c>
      <c r="I5" s="16" t="s">
        <v>90</v>
      </c>
      <c r="J5" s="15" t="s">
        <v>118</v>
      </c>
      <c r="K5" s="15" t="s">
        <v>94</v>
      </c>
      <c r="L5" s="15" t="s">
        <v>119</v>
      </c>
      <c r="M5" s="16" t="s">
        <v>34</v>
      </c>
      <c r="N5" s="15" t="s">
        <v>120</v>
      </c>
      <c r="O5" s="16" t="s">
        <v>97</v>
      </c>
      <c r="P5" s="128" t="s">
        <v>121</v>
      </c>
      <c r="Q5" s="128" t="s">
        <v>122</v>
      </c>
      <c r="R5" s="128" t="s">
        <v>123</v>
      </c>
      <c r="S5" s="128" t="s">
        <v>124</v>
      </c>
      <c r="T5" s="128" t="s">
        <v>125</v>
      </c>
      <c r="U5" s="129" t="s">
        <v>126</v>
      </c>
      <c r="V5" s="129" t="s">
        <v>127</v>
      </c>
      <c r="W5" s="129" t="s">
        <v>91</v>
      </c>
      <c r="X5" s="129" t="s">
        <v>92</v>
      </c>
      <c r="Y5" s="129" t="s">
        <v>93</v>
      </c>
      <c r="Z5" s="130" t="s">
        <v>96</v>
      </c>
      <c r="AA5" s="130" t="s">
        <v>96</v>
      </c>
      <c r="AB5" s="130" t="s">
        <v>96</v>
      </c>
    </row>
    <row r="6" spans="1:28" ht="13.5" customHeight="1" x14ac:dyDescent="0.2">
      <c r="A6" s="17"/>
      <c r="B6" s="18"/>
      <c r="C6" s="161"/>
      <c r="D6" s="19"/>
      <c r="E6" s="20"/>
      <c r="F6" s="126"/>
      <c r="G6" s="20"/>
      <c r="H6" s="19"/>
      <c r="I6" s="21"/>
      <c r="J6" s="19"/>
      <c r="K6" s="19"/>
      <c r="L6" s="19"/>
      <c r="M6" s="21"/>
      <c r="N6" s="20"/>
      <c r="O6" s="20"/>
      <c r="P6" s="23">
        <v>1.1000000000000001</v>
      </c>
      <c r="Q6" s="23">
        <v>1.35</v>
      </c>
      <c r="R6" s="23">
        <v>1.5</v>
      </c>
      <c r="S6" s="23">
        <v>2</v>
      </c>
      <c r="T6" s="23">
        <v>2.15</v>
      </c>
      <c r="U6" s="22">
        <v>1.37</v>
      </c>
      <c r="V6" s="22">
        <v>1.62</v>
      </c>
      <c r="W6" s="22">
        <v>1.47</v>
      </c>
      <c r="X6" s="22">
        <v>2.17</v>
      </c>
      <c r="Y6" s="22">
        <v>3</v>
      </c>
      <c r="Z6" s="23">
        <v>1.65</v>
      </c>
      <c r="AA6" s="23">
        <v>2.1</v>
      </c>
      <c r="AB6" s="23">
        <v>3</v>
      </c>
    </row>
    <row r="7" spans="1:28" ht="13.5" customHeight="1" x14ac:dyDescent="0.2">
      <c r="A7" s="17"/>
      <c r="B7" s="18"/>
      <c r="C7" s="162" t="s">
        <v>5</v>
      </c>
      <c r="D7" s="24" t="s">
        <v>6</v>
      </c>
      <c r="E7" s="25" t="s">
        <v>6</v>
      </c>
      <c r="F7" s="24" t="s">
        <v>6</v>
      </c>
      <c r="G7" s="25" t="s">
        <v>6</v>
      </c>
      <c r="H7" s="24" t="s">
        <v>6</v>
      </c>
      <c r="I7" s="25" t="s">
        <v>6</v>
      </c>
      <c r="J7" s="25" t="s">
        <v>6</v>
      </c>
      <c r="K7" s="25" t="s">
        <v>6</v>
      </c>
      <c r="L7" s="25" t="s">
        <v>6</v>
      </c>
      <c r="M7" s="25" t="s">
        <v>6</v>
      </c>
      <c r="N7" s="25" t="s">
        <v>6</v>
      </c>
      <c r="O7" s="25" t="s">
        <v>6</v>
      </c>
      <c r="P7" s="25" t="s">
        <v>6</v>
      </c>
      <c r="Q7" s="25" t="s">
        <v>6</v>
      </c>
      <c r="R7" s="25" t="s">
        <v>6</v>
      </c>
      <c r="S7" s="25" t="s">
        <v>6</v>
      </c>
      <c r="T7" s="25" t="s">
        <v>6</v>
      </c>
      <c r="U7" s="25" t="s">
        <v>6</v>
      </c>
      <c r="V7" s="25" t="s">
        <v>6</v>
      </c>
      <c r="W7" s="25" t="s">
        <v>6</v>
      </c>
      <c r="X7" s="25" t="s">
        <v>6</v>
      </c>
      <c r="Y7" s="25" t="s">
        <v>6</v>
      </c>
      <c r="Z7" s="25" t="s">
        <v>6</v>
      </c>
      <c r="AA7" s="25" t="s">
        <v>6</v>
      </c>
      <c r="AB7" s="25" t="s">
        <v>6</v>
      </c>
    </row>
    <row r="8" spans="1:28" x14ac:dyDescent="0.2">
      <c r="A8" s="26"/>
      <c r="B8" s="27" t="s">
        <v>3</v>
      </c>
      <c r="C8" s="28"/>
      <c r="D8" s="29"/>
      <c r="E8" s="30"/>
      <c r="F8" s="29"/>
      <c r="G8" s="30"/>
      <c r="H8" s="31"/>
      <c r="I8" s="30"/>
      <c r="J8" s="29"/>
      <c r="K8" s="29"/>
      <c r="L8" s="31"/>
      <c r="M8" s="30"/>
      <c r="N8" s="30"/>
      <c r="O8" s="30"/>
      <c r="P8" s="30"/>
      <c r="Q8" s="30"/>
      <c r="R8" s="30"/>
      <c r="S8" s="30"/>
      <c r="T8" s="30"/>
      <c r="U8" s="32"/>
      <c r="V8" s="33"/>
      <c r="W8" s="33"/>
      <c r="X8" s="33"/>
      <c r="Y8" s="33"/>
      <c r="Z8" s="29"/>
      <c r="AA8" s="29"/>
      <c r="AB8" s="34"/>
    </row>
    <row r="9" spans="1:28" x14ac:dyDescent="0.2">
      <c r="A9" s="35"/>
      <c r="B9" s="36"/>
      <c r="C9" s="37"/>
      <c r="D9" s="38"/>
      <c r="E9" s="39"/>
      <c r="F9" s="38"/>
      <c r="G9" s="39"/>
      <c r="H9" s="40"/>
      <c r="I9" s="41"/>
      <c r="J9" s="38"/>
      <c r="K9" s="38"/>
      <c r="L9" s="40"/>
      <c r="M9" s="39"/>
      <c r="N9" s="40"/>
      <c r="O9" s="39"/>
      <c r="P9" s="132"/>
      <c r="Q9" s="132"/>
      <c r="R9" s="132"/>
      <c r="S9" s="132"/>
      <c r="T9" s="132"/>
      <c r="U9" s="133"/>
      <c r="V9" s="133"/>
      <c r="W9" s="133"/>
      <c r="X9" s="133"/>
      <c r="Y9" s="133"/>
      <c r="Z9" s="134"/>
      <c r="AA9" s="134"/>
      <c r="AB9" s="134"/>
    </row>
    <row r="10" spans="1:28" x14ac:dyDescent="0.2">
      <c r="A10" s="42"/>
      <c r="B10" s="43" t="s">
        <v>36</v>
      </c>
      <c r="C10" s="44"/>
      <c r="D10" s="45"/>
      <c r="E10" s="46"/>
      <c r="F10" s="47"/>
      <c r="G10" s="46"/>
      <c r="H10" s="47"/>
      <c r="I10" s="46"/>
      <c r="J10" s="47"/>
      <c r="K10" s="46"/>
      <c r="L10" s="48"/>
      <c r="M10" s="46"/>
      <c r="N10" s="48"/>
      <c r="O10" s="46"/>
      <c r="P10" s="135"/>
      <c r="Q10" s="135"/>
      <c r="R10" s="135"/>
      <c r="S10" s="135"/>
      <c r="T10" s="135"/>
      <c r="U10" s="136"/>
      <c r="V10" s="136"/>
      <c r="W10" s="136"/>
      <c r="X10" s="136"/>
      <c r="Y10" s="136"/>
      <c r="Z10" s="137"/>
      <c r="AA10" s="137"/>
      <c r="AB10" s="137"/>
    </row>
    <row r="11" spans="1:28" x14ac:dyDescent="0.2">
      <c r="A11" s="49" t="s">
        <v>7</v>
      </c>
      <c r="B11" s="50" t="s">
        <v>8</v>
      </c>
      <c r="C11" s="51">
        <v>15</v>
      </c>
      <c r="D11" s="47">
        <f t="shared" ref="D11:D25" si="0">ROUND(E11*C11,1)</f>
        <v>609.5</v>
      </c>
      <c r="E11" s="46">
        <v>40.631999999999998</v>
      </c>
      <c r="F11" s="154">
        <v>288.39999999999998</v>
      </c>
      <c r="G11" s="46">
        <f>F11/C11</f>
        <v>19.226666666666667</v>
      </c>
      <c r="H11" s="154">
        <v>200.8</v>
      </c>
      <c r="I11" s="46">
        <f t="shared" ref="I11:I25" si="1">H11/C11</f>
        <v>13.386666666666667</v>
      </c>
      <c r="J11" s="47">
        <f t="shared" ref="J11:J25" si="2">ROUND(K11*C11,1)</f>
        <v>284.10000000000002</v>
      </c>
      <c r="K11" s="153">
        <v>18.940000000000001</v>
      </c>
      <c r="L11" s="154">
        <v>287.39999999999998</v>
      </c>
      <c r="M11" s="46">
        <f>L11/C11</f>
        <v>19.16</v>
      </c>
      <c r="N11" s="47">
        <f t="shared" ref="N11:N25" si="3">ROUND(O11*C11,1)</f>
        <v>292.5</v>
      </c>
      <c r="O11" s="153">
        <v>19.503</v>
      </c>
      <c r="P11" s="137">
        <f>ROUND($C11*$G11*P$6,1)</f>
        <v>317.2</v>
      </c>
      <c r="Q11" s="137">
        <f t="shared" ref="Q11:T25" si="4">ROUND($C11*$G11*Q$6,1)</f>
        <v>389.3</v>
      </c>
      <c r="R11" s="137">
        <f t="shared" si="4"/>
        <v>432.6</v>
      </c>
      <c r="S11" s="137">
        <f t="shared" si="4"/>
        <v>576.79999999999995</v>
      </c>
      <c r="T11" s="137">
        <f t="shared" si="4"/>
        <v>620.1</v>
      </c>
      <c r="U11" s="137">
        <f t="shared" ref="U11:Y18" si="5">ROUND($C11*$I11*U$6,1)</f>
        <v>275.10000000000002</v>
      </c>
      <c r="V11" s="137">
        <f t="shared" si="5"/>
        <v>325.3</v>
      </c>
      <c r="W11" s="137">
        <f t="shared" si="5"/>
        <v>295.2</v>
      </c>
      <c r="X11" s="137">
        <f t="shared" si="5"/>
        <v>435.7</v>
      </c>
      <c r="Y11" s="137">
        <f t="shared" si="5"/>
        <v>602.4</v>
      </c>
      <c r="Z11" s="137">
        <f t="shared" ref="Z11:AB25" si="6">ROUND($J11*Z$6,1)</f>
        <v>468.8</v>
      </c>
      <c r="AA11" s="137">
        <f t="shared" si="6"/>
        <v>596.6</v>
      </c>
      <c r="AB11" s="137">
        <f t="shared" si="6"/>
        <v>852.3</v>
      </c>
    </row>
    <row r="12" spans="1:28" x14ac:dyDescent="0.2">
      <c r="A12" s="49" t="s">
        <v>9</v>
      </c>
      <c r="B12" s="50" t="s">
        <v>10</v>
      </c>
      <c r="C12" s="51">
        <v>15</v>
      </c>
      <c r="D12" s="47">
        <f t="shared" si="0"/>
        <v>609.5</v>
      </c>
      <c r="E12" s="46">
        <v>40.631999999999998</v>
      </c>
      <c r="F12" s="154">
        <v>288.39999999999998</v>
      </c>
      <c r="G12" s="46">
        <f t="shared" ref="G12:G25" si="7">F12/C12</f>
        <v>19.226666666666667</v>
      </c>
      <c r="H12" s="154">
        <v>280</v>
      </c>
      <c r="I12" s="46">
        <f t="shared" si="1"/>
        <v>18.666666666666668</v>
      </c>
      <c r="J12" s="47">
        <f t="shared" si="2"/>
        <v>284.10000000000002</v>
      </c>
      <c r="K12" s="153">
        <v>18.940000000000001</v>
      </c>
      <c r="L12" s="154">
        <v>287.39999999999998</v>
      </c>
      <c r="M12" s="46">
        <f t="shared" ref="M12:M25" si="8">L12/C12</f>
        <v>19.16</v>
      </c>
      <c r="N12" s="47">
        <f t="shared" si="3"/>
        <v>292.5</v>
      </c>
      <c r="O12" s="153">
        <v>19.503</v>
      </c>
      <c r="P12" s="137">
        <f t="shared" ref="P12:P25" si="9">ROUND($C12*$G12*P$6,1)</f>
        <v>317.2</v>
      </c>
      <c r="Q12" s="137">
        <f t="shared" si="4"/>
        <v>389.3</v>
      </c>
      <c r="R12" s="137">
        <f t="shared" si="4"/>
        <v>432.6</v>
      </c>
      <c r="S12" s="137">
        <f t="shared" si="4"/>
        <v>576.79999999999995</v>
      </c>
      <c r="T12" s="137">
        <f t="shared" si="4"/>
        <v>620.1</v>
      </c>
      <c r="U12" s="137">
        <f t="shared" si="5"/>
        <v>383.6</v>
      </c>
      <c r="V12" s="137">
        <f t="shared" si="5"/>
        <v>453.6</v>
      </c>
      <c r="W12" s="137">
        <f t="shared" si="5"/>
        <v>411.6</v>
      </c>
      <c r="X12" s="137">
        <f t="shared" si="5"/>
        <v>607.6</v>
      </c>
      <c r="Y12" s="137">
        <f t="shared" si="5"/>
        <v>840</v>
      </c>
      <c r="Z12" s="137">
        <f t="shared" si="6"/>
        <v>468.8</v>
      </c>
      <c r="AA12" s="137">
        <f t="shared" si="6"/>
        <v>596.6</v>
      </c>
      <c r="AB12" s="137">
        <f t="shared" si="6"/>
        <v>852.3</v>
      </c>
    </row>
    <row r="13" spans="1:28" x14ac:dyDescent="0.2">
      <c r="A13" s="52" t="s">
        <v>11</v>
      </c>
      <c r="B13" s="50" t="s">
        <v>12</v>
      </c>
      <c r="C13" s="51">
        <v>12</v>
      </c>
      <c r="D13" s="47">
        <f t="shared" si="0"/>
        <v>487.6</v>
      </c>
      <c r="E13" s="46">
        <v>40.631999999999998</v>
      </c>
      <c r="F13" s="154">
        <v>230.8</v>
      </c>
      <c r="G13" s="46">
        <f t="shared" si="7"/>
        <v>19.233333333333334</v>
      </c>
      <c r="H13" s="154">
        <v>224.2</v>
      </c>
      <c r="I13" s="46">
        <f t="shared" si="1"/>
        <v>18.683333333333334</v>
      </c>
      <c r="J13" s="47">
        <f t="shared" si="2"/>
        <v>227.3</v>
      </c>
      <c r="K13" s="153">
        <v>18.940000000000001</v>
      </c>
      <c r="L13" s="154">
        <v>224.2</v>
      </c>
      <c r="M13" s="46">
        <f t="shared" si="8"/>
        <v>18.683333333333334</v>
      </c>
      <c r="N13" s="47">
        <f t="shared" si="3"/>
        <v>234</v>
      </c>
      <c r="O13" s="153">
        <v>19.503</v>
      </c>
      <c r="P13" s="137">
        <f t="shared" si="9"/>
        <v>253.9</v>
      </c>
      <c r="Q13" s="137">
        <f t="shared" si="4"/>
        <v>311.60000000000002</v>
      </c>
      <c r="R13" s="137">
        <f t="shared" si="4"/>
        <v>346.2</v>
      </c>
      <c r="S13" s="137">
        <f t="shared" si="4"/>
        <v>461.6</v>
      </c>
      <c r="T13" s="137">
        <f t="shared" si="4"/>
        <v>496.2</v>
      </c>
      <c r="U13" s="137">
        <f t="shared" si="5"/>
        <v>307.2</v>
      </c>
      <c r="V13" s="137">
        <f t="shared" si="5"/>
        <v>363.2</v>
      </c>
      <c r="W13" s="137">
        <f t="shared" si="5"/>
        <v>329.6</v>
      </c>
      <c r="X13" s="137">
        <f t="shared" si="5"/>
        <v>486.5</v>
      </c>
      <c r="Y13" s="137">
        <f t="shared" si="5"/>
        <v>672.6</v>
      </c>
      <c r="Z13" s="137">
        <f t="shared" si="6"/>
        <v>375</v>
      </c>
      <c r="AA13" s="137">
        <f t="shared" si="6"/>
        <v>477.3</v>
      </c>
      <c r="AB13" s="137">
        <f t="shared" si="6"/>
        <v>681.9</v>
      </c>
    </row>
    <row r="14" spans="1:28" x14ac:dyDescent="0.2">
      <c r="A14" s="49" t="s">
        <v>13</v>
      </c>
      <c r="B14" s="50" t="s">
        <v>14</v>
      </c>
      <c r="C14" s="51">
        <v>5</v>
      </c>
      <c r="D14" s="47">
        <f t="shared" si="0"/>
        <v>203.2</v>
      </c>
      <c r="E14" s="46">
        <v>40.631999999999998</v>
      </c>
      <c r="F14" s="154">
        <v>96.2</v>
      </c>
      <c r="G14" s="46">
        <f t="shared" si="7"/>
        <v>19.240000000000002</v>
      </c>
      <c r="H14" s="154">
        <v>93.2</v>
      </c>
      <c r="I14" s="46">
        <f t="shared" si="1"/>
        <v>18.64</v>
      </c>
      <c r="J14" s="47">
        <f t="shared" si="2"/>
        <v>94.7</v>
      </c>
      <c r="K14" s="153">
        <v>18.940000000000001</v>
      </c>
      <c r="L14" s="154">
        <v>95.9</v>
      </c>
      <c r="M14" s="46">
        <f t="shared" si="8"/>
        <v>19.18</v>
      </c>
      <c r="N14" s="47">
        <f t="shared" si="3"/>
        <v>97.5</v>
      </c>
      <c r="O14" s="153">
        <v>19.503</v>
      </c>
      <c r="P14" s="137">
        <f t="shared" si="9"/>
        <v>105.8</v>
      </c>
      <c r="Q14" s="137">
        <f t="shared" si="4"/>
        <v>129.9</v>
      </c>
      <c r="R14" s="137">
        <f t="shared" si="4"/>
        <v>144.30000000000001</v>
      </c>
      <c r="S14" s="137">
        <f t="shared" si="4"/>
        <v>192.4</v>
      </c>
      <c r="T14" s="137">
        <f t="shared" si="4"/>
        <v>206.8</v>
      </c>
      <c r="U14" s="137">
        <f t="shared" si="5"/>
        <v>127.7</v>
      </c>
      <c r="V14" s="137">
        <f t="shared" si="5"/>
        <v>151</v>
      </c>
      <c r="W14" s="137">
        <f t="shared" si="5"/>
        <v>137</v>
      </c>
      <c r="X14" s="137">
        <f t="shared" si="5"/>
        <v>202.2</v>
      </c>
      <c r="Y14" s="137">
        <f t="shared" si="5"/>
        <v>279.60000000000002</v>
      </c>
      <c r="Z14" s="137">
        <f t="shared" si="6"/>
        <v>156.30000000000001</v>
      </c>
      <c r="AA14" s="137">
        <f t="shared" si="6"/>
        <v>198.9</v>
      </c>
      <c r="AB14" s="137">
        <f t="shared" si="6"/>
        <v>284.10000000000002</v>
      </c>
    </row>
    <row r="15" spans="1:28" x14ac:dyDescent="0.2">
      <c r="A15" s="49" t="s">
        <v>15</v>
      </c>
      <c r="B15" s="50" t="s">
        <v>16</v>
      </c>
      <c r="C15" s="51">
        <v>9</v>
      </c>
      <c r="D15" s="47">
        <f t="shared" si="0"/>
        <v>365.7</v>
      </c>
      <c r="E15" s="46">
        <v>40.631999999999998</v>
      </c>
      <c r="F15" s="154">
        <v>173.1</v>
      </c>
      <c r="G15" s="46">
        <f t="shared" si="7"/>
        <v>19.233333333333334</v>
      </c>
      <c r="H15" s="154">
        <v>167.8</v>
      </c>
      <c r="I15" s="46">
        <f t="shared" si="1"/>
        <v>18.644444444444446</v>
      </c>
      <c r="J15" s="47">
        <f t="shared" si="2"/>
        <v>170.5</v>
      </c>
      <c r="K15" s="153">
        <v>18.940000000000001</v>
      </c>
      <c r="L15" s="154">
        <v>172.4</v>
      </c>
      <c r="M15" s="46">
        <f t="shared" si="8"/>
        <v>19.155555555555555</v>
      </c>
      <c r="N15" s="47">
        <f t="shared" si="3"/>
        <v>175.5</v>
      </c>
      <c r="O15" s="153">
        <v>19.503</v>
      </c>
      <c r="P15" s="137">
        <f t="shared" si="9"/>
        <v>190.4</v>
      </c>
      <c r="Q15" s="137">
        <f t="shared" si="4"/>
        <v>233.7</v>
      </c>
      <c r="R15" s="137">
        <f t="shared" si="4"/>
        <v>259.7</v>
      </c>
      <c r="S15" s="137">
        <f t="shared" si="4"/>
        <v>346.2</v>
      </c>
      <c r="T15" s="137">
        <f t="shared" si="4"/>
        <v>372.2</v>
      </c>
      <c r="U15" s="137">
        <f t="shared" si="5"/>
        <v>229.9</v>
      </c>
      <c r="V15" s="137">
        <f t="shared" si="5"/>
        <v>271.8</v>
      </c>
      <c r="W15" s="137">
        <f t="shared" si="5"/>
        <v>246.7</v>
      </c>
      <c r="X15" s="137">
        <f t="shared" si="5"/>
        <v>364.1</v>
      </c>
      <c r="Y15" s="137">
        <f t="shared" si="5"/>
        <v>503.4</v>
      </c>
      <c r="Z15" s="137">
        <f t="shared" si="6"/>
        <v>281.3</v>
      </c>
      <c r="AA15" s="137">
        <f t="shared" si="6"/>
        <v>358.1</v>
      </c>
      <c r="AB15" s="137">
        <f t="shared" si="6"/>
        <v>511.5</v>
      </c>
    </row>
    <row r="16" spans="1:28" x14ac:dyDescent="0.2">
      <c r="A16" s="49" t="s">
        <v>17</v>
      </c>
      <c r="B16" s="50" t="s">
        <v>18</v>
      </c>
      <c r="C16" s="51">
        <v>6</v>
      </c>
      <c r="D16" s="47">
        <f t="shared" si="0"/>
        <v>243.8</v>
      </c>
      <c r="E16" s="46">
        <v>40.631999999999998</v>
      </c>
      <c r="F16" s="154">
        <v>115.3</v>
      </c>
      <c r="G16" s="46">
        <f t="shared" si="7"/>
        <v>19.216666666666665</v>
      </c>
      <c r="H16" s="154">
        <v>112.1</v>
      </c>
      <c r="I16" s="46">
        <f t="shared" si="1"/>
        <v>18.683333333333334</v>
      </c>
      <c r="J16" s="47">
        <f t="shared" si="2"/>
        <v>113.6</v>
      </c>
      <c r="K16" s="153">
        <v>18.940000000000001</v>
      </c>
      <c r="L16" s="154">
        <v>115</v>
      </c>
      <c r="M16" s="46">
        <f t="shared" si="8"/>
        <v>19.166666666666668</v>
      </c>
      <c r="N16" s="47">
        <f t="shared" si="3"/>
        <v>117</v>
      </c>
      <c r="O16" s="153">
        <v>19.503</v>
      </c>
      <c r="P16" s="137">
        <f t="shared" si="9"/>
        <v>126.8</v>
      </c>
      <c r="Q16" s="137">
        <f t="shared" si="4"/>
        <v>155.69999999999999</v>
      </c>
      <c r="R16" s="137">
        <f t="shared" si="4"/>
        <v>173</v>
      </c>
      <c r="S16" s="137">
        <f t="shared" si="4"/>
        <v>230.6</v>
      </c>
      <c r="T16" s="137">
        <f t="shared" si="4"/>
        <v>247.9</v>
      </c>
      <c r="U16" s="137">
        <f t="shared" si="5"/>
        <v>153.6</v>
      </c>
      <c r="V16" s="137">
        <f t="shared" si="5"/>
        <v>181.6</v>
      </c>
      <c r="W16" s="137">
        <f t="shared" si="5"/>
        <v>164.8</v>
      </c>
      <c r="X16" s="137">
        <f t="shared" si="5"/>
        <v>243.3</v>
      </c>
      <c r="Y16" s="137">
        <f t="shared" si="5"/>
        <v>336.3</v>
      </c>
      <c r="Z16" s="137">
        <f t="shared" si="6"/>
        <v>187.4</v>
      </c>
      <c r="AA16" s="137">
        <f t="shared" si="6"/>
        <v>238.6</v>
      </c>
      <c r="AB16" s="137">
        <f t="shared" si="6"/>
        <v>340.8</v>
      </c>
    </row>
    <row r="17" spans="1:28" x14ac:dyDescent="0.2">
      <c r="A17" s="49" t="s">
        <v>19</v>
      </c>
      <c r="B17" s="50" t="s">
        <v>20</v>
      </c>
      <c r="C17" s="51">
        <v>8</v>
      </c>
      <c r="D17" s="47">
        <f t="shared" si="0"/>
        <v>325.10000000000002</v>
      </c>
      <c r="E17" s="46">
        <v>40.631999999999998</v>
      </c>
      <c r="F17" s="154">
        <v>153.69999999999999</v>
      </c>
      <c r="G17" s="46">
        <f t="shared" si="7"/>
        <v>19.212499999999999</v>
      </c>
      <c r="H17" s="154">
        <v>249.4</v>
      </c>
      <c r="I17" s="46">
        <f t="shared" si="1"/>
        <v>31.175000000000001</v>
      </c>
      <c r="J17" s="47">
        <f t="shared" si="2"/>
        <v>151.5</v>
      </c>
      <c r="K17" s="153">
        <v>18.940000000000001</v>
      </c>
      <c r="L17" s="154">
        <v>153.4</v>
      </c>
      <c r="M17" s="46">
        <f t="shared" si="8"/>
        <v>19.175000000000001</v>
      </c>
      <c r="N17" s="47">
        <f t="shared" si="3"/>
        <v>156</v>
      </c>
      <c r="O17" s="153">
        <v>19.503</v>
      </c>
      <c r="P17" s="137">
        <f t="shared" si="9"/>
        <v>169.1</v>
      </c>
      <c r="Q17" s="137">
        <f t="shared" si="4"/>
        <v>207.5</v>
      </c>
      <c r="R17" s="137">
        <f t="shared" si="4"/>
        <v>230.6</v>
      </c>
      <c r="S17" s="137">
        <f t="shared" si="4"/>
        <v>307.39999999999998</v>
      </c>
      <c r="T17" s="137">
        <f t="shared" si="4"/>
        <v>330.5</v>
      </c>
      <c r="U17" s="137">
        <f t="shared" si="5"/>
        <v>341.7</v>
      </c>
      <c r="V17" s="137">
        <f t="shared" si="5"/>
        <v>404</v>
      </c>
      <c r="W17" s="137">
        <f t="shared" si="5"/>
        <v>366.6</v>
      </c>
      <c r="X17" s="137">
        <f t="shared" si="5"/>
        <v>541.20000000000005</v>
      </c>
      <c r="Y17" s="137">
        <f t="shared" si="5"/>
        <v>748.2</v>
      </c>
      <c r="Z17" s="137">
        <f t="shared" si="6"/>
        <v>250</v>
      </c>
      <c r="AA17" s="137">
        <f t="shared" si="6"/>
        <v>318.2</v>
      </c>
      <c r="AB17" s="137">
        <f t="shared" si="6"/>
        <v>454.5</v>
      </c>
    </row>
    <row r="18" spans="1:28" x14ac:dyDescent="0.2">
      <c r="A18" s="49" t="s">
        <v>21</v>
      </c>
      <c r="B18" s="50" t="s">
        <v>22</v>
      </c>
      <c r="C18" s="51">
        <v>14</v>
      </c>
      <c r="D18" s="47">
        <f t="shared" si="0"/>
        <v>568.79999999999995</v>
      </c>
      <c r="E18" s="46">
        <v>40.631999999999998</v>
      </c>
      <c r="F18" s="154">
        <v>269.10000000000002</v>
      </c>
      <c r="G18" s="46">
        <f t="shared" si="7"/>
        <v>19.221428571428572</v>
      </c>
      <c r="H18" s="154">
        <v>261.60000000000002</v>
      </c>
      <c r="I18" s="46">
        <f t="shared" si="1"/>
        <v>18.685714285714287</v>
      </c>
      <c r="J18" s="47">
        <f t="shared" si="2"/>
        <v>265.2</v>
      </c>
      <c r="K18" s="153">
        <v>18.940000000000001</v>
      </c>
      <c r="L18" s="154">
        <v>263</v>
      </c>
      <c r="M18" s="46">
        <f t="shared" si="8"/>
        <v>18.785714285714285</v>
      </c>
      <c r="N18" s="47">
        <f t="shared" si="3"/>
        <v>273</v>
      </c>
      <c r="O18" s="153">
        <v>19.503</v>
      </c>
      <c r="P18" s="137">
        <f t="shared" si="9"/>
        <v>296</v>
      </c>
      <c r="Q18" s="137">
        <f t="shared" si="4"/>
        <v>363.3</v>
      </c>
      <c r="R18" s="137">
        <f t="shared" si="4"/>
        <v>403.7</v>
      </c>
      <c r="S18" s="137">
        <f t="shared" si="4"/>
        <v>538.20000000000005</v>
      </c>
      <c r="T18" s="137">
        <f t="shared" si="4"/>
        <v>578.6</v>
      </c>
      <c r="U18" s="137">
        <f t="shared" si="5"/>
        <v>358.4</v>
      </c>
      <c r="V18" s="137">
        <f t="shared" si="5"/>
        <v>423.8</v>
      </c>
      <c r="W18" s="137">
        <f t="shared" si="5"/>
        <v>384.6</v>
      </c>
      <c r="X18" s="137">
        <f t="shared" si="5"/>
        <v>567.70000000000005</v>
      </c>
      <c r="Y18" s="137">
        <f t="shared" si="5"/>
        <v>784.8</v>
      </c>
      <c r="Z18" s="137">
        <f t="shared" si="6"/>
        <v>437.6</v>
      </c>
      <c r="AA18" s="137">
        <f t="shared" si="6"/>
        <v>556.9</v>
      </c>
      <c r="AB18" s="137">
        <f t="shared" si="6"/>
        <v>795.6</v>
      </c>
    </row>
    <row r="19" spans="1:28" x14ac:dyDescent="0.2">
      <c r="A19" s="49" t="s">
        <v>23</v>
      </c>
      <c r="B19" s="50" t="s">
        <v>24</v>
      </c>
      <c r="C19" s="51">
        <v>15</v>
      </c>
      <c r="D19" s="47">
        <f t="shared" si="0"/>
        <v>609.5</v>
      </c>
      <c r="E19" s="46">
        <v>40.631999999999998</v>
      </c>
      <c r="F19" s="154">
        <v>326.8</v>
      </c>
      <c r="G19" s="46">
        <f t="shared" si="7"/>
        <v>21.786666666666669</v>
      </c>
      <c r="H19" s="154">
        <v>317.8</v>
      </c>
      <c r="I19" s="46">
        <f t="shared" si="1"/>
        <v>21.186666666666667</v>
      </c>
      <c r="J19" s="47">
        <f t="shared" si="2"/>
        <v>322.60000000000002</v>
      </c>
      <c r="K19" s="46">
        <v>21.505354799111998</v>
      </c>
      <c r="L19" s="154">
        <v>317.60000000000002</v>
      </c>
      <c r="M19" s="46">
        <f t="shared" si="8"/>
        <v>21.173333333333336</v>
      </c>
      <c r="N19" s="47">
        <f t="shared" si="3"/>
        <v>507</v>
      </c>
      <c r="O19" s="153">
        <f t="shared" ref="O19:O24" si="10">507/C19</f>
        <v>33.799999999999997</v>
      </c>
      <c r="P19" s="137">
        <f t="shared" si="9"/>
        <v>359.5</v>
      </c>
      <c r="Q19" s="137">
        <f t="shared" si="4"/>
        <v>441.2</v>
      </c>
      <c r="R19" s="137">
        <f t="shared" si="4"/>
        <v>490.2</v>
      </c>
      <c r="S19" s="137">
        <f t="shared" si="4"/>
        <v>653.6</v>
      </c>
      <c r="T19" s="137">
        <f t="shared" si="4"/>
        <v>702.6</v>
      </c>
      <c r="U19" s="137">
        <f>ROUND($C19*$I19*U$6,1)</f>
        <v>435.4</v>
      </c>
      <c r="V19" s="137">
        <v>0</v>
      </c>
      <c r="W19" s="137">
        <f t="shared" ref="W19:Y21" si="11">ROUND($C19*$I19*W$6,1)</f>
        <v>467.2</v>
      </c>
      <c r="X19" s="137">
        <f t="shared" si="11"/>
        <v>689.6</v>
      </c>
      <c r="Y19" s="137">
        <f t="shared" si="11"/>
        <v>953.4</v>
      </c>
      <c r="Z19" s="137">
        <f t="shared" si="6"/>
        <v>532.29999999999995</v>
      </c>
      <c r="AA19" s="137">
        <f t="shared" si="6"/>
        <v>677.5</v>
      </c>
      <c r="AB19" s="137">
        <f t="shared" si="6"/>
        <v>967.8</v>
      </c>
    </row>
    <row r="20" spans="1:28" x14ac:dyDescent="0.2">
      <c r="A20" s="49" t="s">
        <v>25</v>
      </c>
      <c r="B20" s="50" t="s">
        <v>24</v>
      </c>
      <c r="C20" s="51">
        <v>30</v>
      </c>
      <c r="D20" s="47">
        <f t="shared" si="0"/>
        <v>1219</v>
      </c>
      <c r="E20" s="46">
        <v>40.631999999999998</v>
      </c>
      <c r="F20" s="154">
        <v>326.8</v>
      </c>
      <c r="G20" s="46">
        <f t="shared" si="7"/>
        <v>10.893333333333334</v>
      </c>
      <c r="H20" s="154">
        <v>317.8</v>
      </c>
      <c r="I20" s="46">
        <f t="shared" si="1"/>
        <v>10.593333333333334</v>
      </c>
      <c r="J20" s="47">
        <f t="shared" si="2"/>
        <v>322.60000000000002</v>
      </c>
      <c r="K20" s="46">
        <v>10.752677399555999</v>
      </c>
      <c r="L20" s="154">
        <v>317.60000000000002</v>
      </c>
      <c r="M20" s="46">
        <f t="shared" si="8"/>
        <v>10.586666666666668</v>
      </c>
      <c r="N20" s="47">
        <f t="shared" si="3"/>
        <v>507</v>
      </c>
      <c r="O20" s="153">
        <f t="shared" si="10"/>
        <v>16.899999999999999</v>
      </c>
      <c r="P20" s="137">
        <f t="shared" si="9"/>
        <v>359.5</v>
      </c>
      <c r="Q20" s="137">
        <f t="shared" si="4"/>
        <v>441.2</v>
      </c>
      <c r="R20" s="137">
        <f t="shared" si="4"/>
        <v>490.2</v>
      </c>
      <c r="S20" s="137">
        <f t="shared" si="4"/>
        <v>653.6</v>
      </c>
      <c r="T20" s="137">
        <f t="shared" si="4"/>
        <v>702.6</v>
      </c>
      <c r="U20" s="137">
        <f>ROUND($C20*$I20*U$6,1)</f>
        <v>435.4</v>
      </c>
      <c r="V20" s="137">
        <v>0</v>
      </c>
      <c r="W20" s="137">
        <f t="shared" si="11"/>
        <v>467.2</v>
      </c>
      <c r="X20" s="137">
        <f t="shared" si="11"/>
        <v>689.6</v>
      </c>
      <c r="Y20" s="137">
        <f t="shared" si="11"/>
        <v>953.4</v>
      </c>
      <c r="Z20" s="137">
        <f t="shared" si="6"/>
        <v>532.29999999999995</v>
      </c>
      <c r="AA20" s="137">
        <f t="shared" si="6"/>
        <v>677.5</v>
      </c>
      <c r="AB20" s="137">
        <f t="shared" si="6"/>
        <v>967.8</v>
      </c>
    </row>
    <row r="21" spans="1:28" x14ac:dyDescent="0.2">
      <c r="A21" s="49" t="s">
        <v>26</v>
      </c>
      <c r="B21" s="50" t="s">
        <v>24</v>
      </c>
      <c r="C21" s="51">
        <v>45</v>
      </c>
      <c r="D21" s="47">
        <f t="shared" si="0"/>
        <v>1828.4</v>
      </c>
      <c r="E21" s="46">
        <v>40.631999999999998</v>
      </c>
      <c r="F21" s="154">
        <v>326.8</v>
      </c>
      <c r="G21" s="46">
        <f t="shared" si="7"/>
        <v>7.2622222222222224</v>
      </c>
      <c r="H21" s="154">
        <v>317.8</v>
      </c>
      <c r="I21" s="46">
        <f t="shared" si="1"/>
        <v>7.0622222222222222</v>
      </c>
      <c r="J21" s="47">
        <f t="shared" si="2"/>
        <v>322.60000000000002</v>
      </c>
      <c r="K21" s="46">
        <v>7.1684515997040004</v>
      </c>
      <c r="L21" s="154">
        <v>317.60000000000002</v>
      </c>
      <c r="M21" s="46">
        <f t="shared" si="8"/>
        <v>7.0577777777777779</v>
      </c>
      <c r="N21" s="47">
        <f t="shared" si="3"/>
        <v>507</v>
      </c>
      <c r="O21" s="153">
        <f t="shared" si="10"/>
        <v>11.266666666666667</v>
      </c>
      <c r="P21" s="137">
        <f t="shared" si="9"/>
        <v>359.5</v>
      </c>
      <c r="Q21" s="137">
        <f t="shared" si="4"/>
        <v>441.2</v>
      </c>
      <c r="R21" s="137">
        <f t="shared" si="4"/>
        <v>490.2</v>
      </c>
      <c r="S21" s="137">
        <f t="shared" si="4"/>
        <v>653.6</v>
      </c>
      <c r="T21" s="137">
        <f t="shared" si="4"/>
        <v>702.6</v>
      </c>
      <c r="U21" s="137">
        <f>ROUND($C21*$I21*U$6,1)</f>
        <v>435.4</v>
      </c>
      <c r="V21" s="137">
        <v>0</v>
      </c>
      <c r="W21" s="137">
        <f t="shared" si="11"/>
        <v>467.2</v>
      </c>
      <c r="X21" s="137">
        <f t="shared" si="11"/>
        <v>689.6</v>
      </c>
      <c r="Y21" s="137">
        <f t="shared" si="11"/>
        <v>953.4</v>
      </c>
      <c r="Z21" s="137">
        <f t="shared" si="6"/>
        <v>532.29999999999995</v>
      </c>
      <c r="AA21" s="137">
        <f t="shared" si="6"/>
        <v>677.5</v>
      </c>
      <c r="AB21" s="137">
        <f t="shared" si="6"/>
        <v>967.8</v>
      </c>
    </row>
    <row r="22" spans="1:28" x14ac:dyDescent="0.2">
      <c r="A22" s="49" t="s">
        <v>27</v>
      </c>
      <c r="B22" s="50" t="s">
        <v>28</v>
      </c>
      <c r="C22" s="51">
        <v>15</v>
      </c>
      <c r="D22" s="47">
        <f t="shared" si="0"/>
        <v>609.5</v>
      </c>
      <c r="E22" s="46">
        <v>40.631999999999998</v>
      </c>
      <c r="F22" s="154">
        <v>326.8</v>
      </c>
      <c r="G22" s="46">
        <f t="shared" si="7"/>
        <v>21.786666666666669</v>
      </c>
      <c r="H22" s="154">
        <v>357.6</v>
      </c>
      <c r="I22" s="46">
        <f t="shared" si="1"/>
        <v>23.84</v>
      </c>
      <c r="J22" s="47">
        <f t="shared" si="2"/>
        <v>322.60000000000002</v>
      </c>
      <c r="K22" s="46">
        <v>21.505354799111998</v>
      </c>
      <c r="L22" s="154">
        <v>317.60000000000002</v>
      </c>
      <c r="M22" s="46">
        <f t="shared" si="8"/>
        <v>21.173333333333336</v>
      </c>
      <c r="N22" s="47">
        <f t="shared" si="3"/>
        <v>507</v>
      </c>
      <c r="O22" s="153">
        <f t="shared" si="10"/>
        <v>33.799999999999997</v>
      </c>
      <c r="P22" s="137">
        <f t="shared" si="9"/>
        <v>359.5</v>
      </c>
      <c r="Q22" s="137">
        <f t="shared" si="4"/>
        <v>441.2</v>
      </c>
      <c r="R22" s="137">
        <f t="shared" si="4"/>
        <v>490.2</v>
      </c>
      <c r="S22" s="137">
        <f t="shared" si="4"/>
        <v>653.6</v>
      </c>
      <c r="T22" s="137">
        <f t="shared" si="4"/>
        <v>702.6</v>
      </c>
      <c r="U22" s="137">
        <v>0</v>
      </c>
      <c r="V22" s="137">
        <f>ROUND($C22*$I22*V$6,1)</f>
        <v>579.29999999999995</v>
      </c>
      <c r="W22" s="137">
        <v>0</v>
      </c>
      <c r="X22" s="137">
        <f>ROUND($C22*$I22*X$6,1)</f>
        <v>776</v>
      </c>
      <c r="Y22" s="137">
        <v>0</v>
      </c>
      <c r="Z22" s="137">
        <f t="shared" si="6"/>
        <v>532.29999999999995</v>
      </c>
      <c r="AA22" s="137">
        <f t="shared" si="6"/>
        <v>677.5</v>
      </c>
      <c r="AB22" s="137">
        <f t="shared" si="6"/>
        <v>967.8</v>
      </c>
    </row>
    <row r="23" spans="1:28" x14ac:dyDescent="0.2">
      <c r="A23" s="49" t="s">
        <v>29</v>
      </c>
      <c r="B23" s="50" t="s">
        <v>28</v>
      </c>
      <c r="C23" s="51">
        <v>30</v>
      </c>
      <c r="D23" s="47">
        <f t="shared" si="0"/>
        <v>1219</v>
      </c>
      <c r="E23" s="46">
        <v>40.631999999999998</v>
      </c>
      <c r="F23" s="154">
        <v>326.8</v>
      </c>
      <c r="G23" s="46">
        <f t="shared" si="7"/>
        <v>10.893333333333334</v>
      </c>
      <c r="H23" s="154">
        <v>357.6</v>
      </c>
      <c r="I23" s="46">
        <f t="shared" si="1"/>
        <v>11.92</v>
      </c>
      <c r="J23" s="47">
        <f t="shared" si="2"/>
        <v>322.60000000000002</v>
      </c>
      <c r="K23" s="46">
        <v>10.752677399555999</v>
      </c>
      <c r="L23" s="154">
        <v>317.60000000000002</v>
      </c>
      <c r="M23" s="46">
        <f t="shared" si="8"/>
        <v>10.586666666666668</v>
      </c>
      <c r="N23" s="47">
        <f t="shared" si="3"/>
        <v>507</v>
      </c>
      <c r="O23" s="153">
        <f t="shared" si="10"/>
        <v>16.899999999999999</v>
      </c>
      <c r="P23" s="137">
        <f t="shared" si="9"/>
        <v>359.5</v>
      </c>
      <c r="Q23" s="137">
        <f t="shared" si="4"/>
        <v>441.2</v>
      </c>
      <c r="R23" s="137">
        <f t="shared" si="4"/>
        <v>490.2</v>
      </c>
      <c r="S23" s="137">
        <f t="shared" si="4"/>
        <v>653.6</v>
      </c>
      <c r="T23" s="137">
        <f t="shared" si="4"/>
        <v>702.6</v>
      </c>
      <c r="U23" s="137">
        <v>0</v>
      </c>
      <c r="V23" s="137">
        <f>ROUND($C23*$I23*V$6,1)</f>
        <v>579.29999999999995</v>
      </c>
      <c r="W23" s="137">
        <v>0</v>
      </c>
      <c r="X23" s="137">
        <f>ROUND($C23*$I23*X$6,1)</f>
        <v>776</v>
      </c>
      <c r="Y23" s="137">
        <v>0</v>
      </c>
      <c r="Z23" s="137">
        <f t="shared" si="6"/>
        <v>532.29999999999995</v>
      </c>
      <c r="AA23" s="137">
        <f t="shared" si="6"/>
        <v>677.5</v>
      </c>
      <c r="AB23" s="137">
        <f t="shared" si="6"/>
        <v>967.8</v>
      </c>
    </row>
    <row r="24" spans="1:28" x14ac:dyDescent="0.2">
      <c r="A24" s="49" t="s">
        <v>30</v>
      </c>
      <c r="B24" s="50" t="s">
        <v>28</v>
      </c>
      <c r="C24" s="51">
        <v>45</v>
      </c>
      <c r="D24" s="47">
        <f t="shared" si="0"/>
        <v>1828.4</v>
      </c>
      <c r="E24" s="46">
        <v>40.631999999999998</v>
      </c>
      <c r="F24" s="154">
        <v>326.8</v>
      </c>
      <c r="G24" s="46">
        <f t="shared" si="7"/>
        <v>7.2622222222222224</v>
      </c>
      <c r="H24" s="154">
        <v>357.6</v>
      </c>
      <c r="I24" s="46">
        <f t="shared" si="1"/>
        <v>7.9466666666666672</v>
      </c>
      <c r="J24" s="47">
        <f t="shared" si="2"/>
        <v>322.60000000000002</v>
      </c>
      <c r="K24" s="46">
        <v>7.1684515997040004</v>
      </c>
      <c r="L24" s="154">
        <v>317.60000000000002</v>
      </c>
      <c r="M24" s="46">
        <f t="shared" si="8"/>
        <v>7.0577777777777779</v>
      </c>
      <c r="N24" s="47">
        <f t="shared" si="3"/>
        <v>507</v>
      </c>
      <c r="O24" s="153">
        <f t="shared" si="10"/>
        <v>11.266666666666667</v>
      </c>
      <c r="P24" s="137">
        <f t="shared" si="9"/>
        <v>359.5</v>
      </c>
      <c r="Q24" s="137">
        <f t="shared" si="4"/>
        <v>441.2</v>
      </c>
      <c r="R24" s="137">
        <f t="shared" si="4"/>
        <v>490.2</v>
      </c>
      <c r="S24" s="137">
        <f t="shared" si="4"/>
        <v>653.6</v>
      </c>
      <c r="T24" s="137">
        <f t="shared" si="4"/>
        <v>702.6</v>
      </c>
      <c r="U24" s="137">
        <v>0</v>
      </c>
      <c r="V24" s="137">
        <f>ROUND($C24*$I24*V$6,1)</f>
        <v>579.29999999999995</v>
      </c>
      <c r="W24" s="137">
        <v>0</v>
      </c>
      <c r="X24" s="137">
        <f>ROUND($C24*$I24*X$6,1)</f>
        <v>776</v>
      </c>
      <c r="Y24" s="137">
        <v>0</v>
      </c>
      <c r="Z24" s="137">
        <f t="shared" si="6"/>
        <v>532.29999999999995</v>
      </c>
      <c r="AA24" s="137">
        <f t="shared" si="6"/>
        <v>677.5</v>
      </c>
      <c r="AB24" s="137">
        <f t="shared" si="6"/>
        <v>967.8</v>
      </c>
    </row>
    <row r="25" spans="1:28" x14ac:dyDescent="0.2">
      <c r="A25" s="49" t="s">
        <v>31</v>
      </c>
      <c r="B25" s="50" t="s">
        <v>32</v>
      </c>
      <c r="C25" s="51">
        <v>21.43</v>
      </c>
      <c r="D25" s="47">
        <f t="shared" si="0"/>
        <v>870.7</v>
      </c>
      <c r="E25" s="46">
        <v>40.631999999999998</v>
      </c>
      <c r="F25" s="154">
        <v>412.2</v>
      </c>
      <c r="G25" s="46">
        <f t="shared" si="7"/>
        <v>19.234717685487634</v>
      </c>
      <c r="H25" s="154">
        <v>400.3</v>
      </c>
      <c r="I25" s="46">
        <f t="shared" si="1"/>
        <v>18.679421371908539</v>
      </c>
      <c r="J25" s="47">
        <f t="shared" si="2"/>
        <v>405.9</v>
      </c>
      <c r="K25" s="153">
        <v>18.940000000000001</v>
      </c>
      <c r="L25" s="154">
        <v>361.5</v>
      </c>
      <c r="M25" s="46">
        <f t="shared" si="8"/>
        <v>16.868875408306113</v>
      </c>
      <c r="N25" s="47">
        <f t="shared" si="3"/>
        <v>417.9</v>
      </c>
      <c r="O25" s="153">
        <v>19.503</v>
      </c>
      <c r="P25" s="137">
        <f t="shared" si="9"/>
        <v>453.4</v>
      </c>
      <c r="Q25" s="137">
        <f t="shared" si="4"/>
        <v>556.5</v>
      </c>
      <c r="R25" s="137">
        <f t="shared" si="4"/>
        <v>618.29999999999995</v>
      </c>
      <c r="S25" s="137">
        <f t="shared" si="4"/>
        <v>824.4</v>
      </c>
      <c r="T25" s="137">
        <f t="shared" si="4"/>
        <v>886.2</v>
      </c>
      <c r="U25" s="137">
        <f>H25</f>
        <v>400.3</v>
      </c>
      <c r="V25" s="137">
        <f>U25</f>
        <v>400.3</v>
      </c>
      <c r="W25" s="137">
        <f t="shared" ref="W25:Y25" si="12">V25</f>
        <v>400.3</v>
      </c>
      <c r="X25" s="137">
        <f t="shared" si="12"/>
        <v>400.3</v>
      </c>
      <c r="Y25" s="137">
        <f t="shared" si="12"/>
        <v>400.3</v>
      </c>
      <c r="Z25" s="137">
        <f t="shared" si="6"/>
        <v>669.7</v>
      </c>
      <c r="AA25" s="137">
        <f t="shared" si="6"/>
        <v>852.4</v>
      </c>
      <c r="AB25" s="137">
        <f t="shared" si="6"/>
        <v>1217.7</v>
      </c>
    </row>
    <row r="26" spans="1:28" x14ac:dyDescent="0.2">
      <c r="A26" s="53"/>
      <c r="B26" s="54"/>
      <c r="C26" s="55"/>
      <c r="D26" s="55"/>
      <c r="E26" s="56"/>
      <c r="F26" s="55"/>
      <c r="G26" s="56"/>
      <c r="H26" s="55"/>
      <c r="I26" s="56"/>
      <c r="J26" s="55"/>
      <c r="K26" s="55"/>
      <c r="L26" s="55"/>
      <c r="M26" s="56"/>
      <c r="N26" s="55"/>
      <c r="O26" s="56"/>
      <c r="P26" s="138"/>
      <c r="Q26" s="138"/>
      <c r="R26" s="138"/>
      <c r="S26" s="138"/>
      <c r="T26" s="138"/>
      <c r="U26" s="139"/>
      <c r="V26" s="139"/>
      <c r="W26" s="139"/>
      <c r="X26" s="139"/>
      <c r="Y26" s="139"/>
      <c r="Z26" s="140"/>
      <c r="AA26" s="140"/>
      <c r="AB26" s="140"/>
    </row>
    <row r="27" spans="1:28" x14ac:dyDescent="0.2">
      <c r="A27" s="26"/>
      <c r="B27" s="27" t="s">
        <v>4</v>
      </c>
      <c r="C27" s="28"/>
      <c r="D27" s="29"/>
      <c r="E27" s="30"/>
      <c r="F27" s="29"/>
      <c r="G27" s="30"/>
      <c r="H27" s="31"/>
      <c r="I27" s="30"/>
      <c r="J27" s="29"/>
      <c r="K27" s="29"/>
      <c r="L27" s="31"/>
      <c r="M27" s="30"/>
      <c r="N27" s="30"/>
      <c r="O27" s="30"/>
      <c r="P27" s="30"/>
      <c r="Q27" s="30"/>
      <c r="R27" s="30"/>
      <c r="S27" s="30"/>
      <c r="T27" s="30"/>
      <c r="U27" s="32"/>
      <c r="V27" s="33"/>
      <c r="W27" s="33"/>
      <c r="X27" s="33"/>
      <c r="Y27" s="33"/>
      <c r="Z27" s="29"/>
      <c r="AA27" s="29"/>
      <c r="AB27" s="34"/>
    </row>
    <row r="28" spans="1:28" x14ac:dyDescent="0.2">
      <c r="A28" s="57"/>
      <c r="B28" s="58"/>
      <c r="C28" s="59"/>
      <c r="D28" s="60"/>
      <c r="E28" s="61"/>
      <c r="F28" s="60"/>
      <c r="G28" s="61"/>
      <c r="H28" s="60"/>
      <c r="I28" s="61"/>
      <c r="J28" s="60"/>
      <c r="K28" s="60"/>
      <c r="L28" s="60"/>
      <c r="M28" s="61"/>
      <c r="N28" s="62"/>
      <c r="O28" s="61"/>
      <c r="P28" s="141"/>
      <c r="Q28" s="141"/>
      <c r="R28" s="141"/>
      <c r="S28" s="141"/>
      <c r="T28" s="141"/>
      <c r="U28" s="142"/>
      <c r="V28" s="142"/>
      <c r="W28" s="142"/>
      <c r="X28" s="142"/>
      <c r="Y28" s="142"/>
      <c r="Z28" s="143"/>
      <c r="AA28" s="143"/>
      <c r="AB28" s="143"/>
    </row>
    <row r="29" spans="1:28" x14ac:dyDescent="0.2">
      <c r="A29" s="63">
        <v>1819</v>
      </c>
      <c r="B29" s="64" t="s">
        <v>37</v>
      </c>
      <c r="C29" s="65">
        <v>125</v>
      </c>
      <c r="D29" s="47">
        <f t="shared" ref="D29:D60" si="13">ROUND(E29*C29,1)</f>
        <v>5079</v>
      </c>
      <c r="E29" s="46">
        <v>40.631999999999998</v>
      </c>
      <c r="F29" s="47">
        <f>ROUND(G29*C29,1)</f>
        <v>1488.5</v>
      </c>
      <c r="G29" s="153">
        <v>11.907999999999999</v>
      </c>
      <c r="H29" s="47">
        <f t="shared" ref="H29:H60" si="14">ROUND(C29*I29,1)</f>
        <v>1445.4</v>
      </c>
      <c r="I29" s="153">
        <v>11.563000000000001</v>
      </c>
      <c r="J29" s="47">
        <f t="shared" ref="J29:J60" si="15">ROUND(K29*C29,1)</f>
        <v>1463.8</v>
      </c>
      <c r="K29" s="153">
        <v>11.71</v>
      </c>
      <c r="L29" s="47">
        <f t="shared" ref="L29:L60" si="16">ROUND(C29*M29,1)</f>
        <v>1483.6</v>
      </c>
      <c r="M29" s="153">
        <v>11.869</v>
      </c>
      <c r="N29" s="47">
        <f t="shared" ref="N29:N60" si="17">ROUND(O29*C29,1)</f>
        <v>1509.8</v>
      </c>
      <c r="O29" s="153">
        <v>12.077999999999999</v>
      </c>
      <c r="P29" s="137">
        <f>ROUND($C29*$G29*P$6,1)</f>
        <v>1637.4</v>
      </c>
      <c r="Q29" s="137">
        <f t="shared" ref="Q29:T44" si="18">ROUND($C29*$G29*Q$6,1)</f>
        <v>2009.5</v>
      </c>
      <c r="R29" s="137">
        <f t="shared" si="18"/>
        <v>2232.8000000000002</v>
      </c>
      <c r="S29" s="137">
        <f t="shared" si="18"/>
        <v>2977</v>
      </c>
      <c r="T29" s="137">
        <f t="shared" si="18"/>
        <v>3200.3</v>
      </c>
      <c r="U29" s="137">
        <f t="shared" ref="U29:Y38" si="19">ROUND($C29*$I29*U$6,1)</f>
        <v>1980.2</v>
      </c>
      <c r="V29" s="137">
        <f t="shared" si="19"/>
        <v>2341.5</v>
      </c>
      <c r="W29" s="137">
        <f t="shared" si="19"/>
        <v>2124.6999999999998</v>
      </c>
      <c r="X29" s="137">
        <f t="shared" si="19"/>
        <v>3136.5</v>
      </c>
      <c r="Y29" s="137">
        <f t="shared" si="19"/>
        <v>4336.1000000000004</v>
      </c>
      <c r="Z29" s="137">
        <f t="shared" ref="Z29:AB48" si="20">ROUND($J29*Z$6,1)</f>
        <v>2415.3000000000002</v>
      </c>
      <c r="AA29" s="137">
        <f t="shared" si="20"/>
        <v>3074</v>
      </c>
      <c r="AB29" s="137">
        <f t="shared" si="20"/>
        <v>4391.3999999999996</v>
      </c>
    </row>
    <row r="30" spans="1:28" x14ac:dyDescent="0.2">
      <c r="A30" s="63">
        <v>1857</v>
      </c>
      <c r="B30" s="50" t="s">
        <v>38</v>
      </c>
      <c r="C30" s="51">
        <v>280</v>
      </c>
      <c r="D30" s="47">
        <f t="shared" si="13"/>
        <v>11377</v>
      </c>
      <c r="E30" s="46">
        <v>40.631999999999998</v>
      </c>
      <c r="F30" s="47">
        <f t="shared" ref="F30:F79" si="21">ROUND(G30*C30,1)</f>
        <v>3334.2</v>
      </c>
      <c r="G30" s="153">
        <v>11.907999999999999</v>
      </c>
      <c r="H30" s="47">
        <f t="shared" si="14"/>
        <v>3237.6</v>
      </c>
      <c r="I30" s="153">
        <v>11.563000000000001</v>
      </c>
      <c r="J30" s="47">
        <f t="shared" si="15"/>
        <v>3278.8</v>
      </c>
      <c r="K30" s="153">
        <v>11.71</v>
      </c>
      <c r="L30" s="47">
        <f t="shared" si="16"/>
        <v>3323.3</v>
      </c>
      <c r="M30" s="153">
        <v>11.869</v>
      </c>
      <c r="N30" s="47">
        <f t="shared" si="17"/>
        <v>3381.8</v>
      </c>
      <c r="O30" s="153">
        <v>12.077999999999999</v>
      </c>
      <c r="P30" s="137">
        <f t="shared" ref="P30:T61" si="22">ROUND($C30*$G30*P$6,1)</f>
        <v>3667.7</v>
      </c>
      <c r="Q30" s="137">
        <f t="shared" si="18"/>
        <v>4501.2</v>
      </c>
      <c r="R30" s="137">
        <f t="shared" si="18"/>
        <v>5001.3999999999996</v>
      </c>
      <c r="S30" s="137">
        <f t="shared" si="18"/>
        <v>6668.5</v>
      </c>
      <c r="T30" s="137">
        <f t="shared" si="18"/>
        <v>7168.6</v>
      </c>
      <c r="U30" s="137">
        <f t="shared" si="19"/>
        <v>4435.6000000000004</v>
      </c>
      <c r="V30" s="137">
        <f t="shared" si="19"/>
        <v>5245</v>
      </c>
      <c r="W30" s="137">
        <f t="shared" si="19"/>
        <v>4759.3</v>
      </c>
      <c r="X30" s="137">
        <f t="shared" si="19"/>
        <v>7025.7</v>
      </c>
      <c r="Y30" s="137">
        <f t="shared" si="19"/>
        <v>9712.9</v>
      </c>
      <c r="Z30" s="137">
        <f t="shared" si="20"/>
        <v>5410</v>
      </c>
      <c r="AA30" s="137">
        <f t="shared" si="20"/>
        <v>6885.5</v>
      </c>
      <c r="AB30" s="137">
        <f t="shared" si="20"/>
        <v>9836.4</v>
      </c>
    </row>
    <row r="31" spans="1:28" x14ac:dyDescent="0.2">
      <c r="A31" s="63">
        <v>1869</v>
      </c>
      <c r="B31" s="50" t="s">
        <v>39</v>
      </c>
      <c r="C31" s="51">
        <v>227</v>
      </c>
      <c r="D31" s="47">
        <f t="shared" si="13"/>
        <v>9223.5</v>
      </c>
      <c r="E31" s="46">
        <v>40.631999999999998</v>
      </c>
      <c r="F31" s="47">
        <f t="shared" si="21"/>
        <v>2703.1</v>
      </c>
      <c r="G31" s="153">
        <v>11.907999999999999</v>
      </c>
      <c r="H31" s="47">
        <f t="shared" si="14"/>
        <v>2624.8</v>
      </c>
      <c r="I31" s="153">
        <v>11.563000000000001</v>
      </c>
      <c r="J31" s="47">
        <f t="shared" si="15"/>
        <v>2658.2</v>
      </c>
      <c r="K31" s="153">
        <v>11.71</v>
      </c>
      <c r="L31" s="47">
        <f t="shared" si="16"/>
        <v>2694.3</v>
      </c>
      <c r="M31" s="153">
        <v>11.869</v>
      </c>
      <c r="N31" s="47">
        <f t="shared" si="17"/>
        <v>2741.7</v>
      </c>
      <c r="O31" s="153">
        <v>12.077999999999999</v>
      </c>
      <c r="P31" s="137">
        <f t="shared" si="22"/>
        <v>2973.4</v>
      </c>
      <c r="Q31" s="137">
        <f t="shared" si="18"/>
        <v>3649.2</v>
      </c>
      <c r="R31" s="137">
        <f t="shared" si="18"/>
        <v>4054.7</v>
      </c>
      <c r="S31" s="137">
        <f t="shared" si="18"/>
        <v>5406.2</v>
      </c>
      <c r="T31" s="137">
        <f t="shared" si="18"/>
        <v>5811.7</v>
      </c>
      <c r="U31" s="137">
        <f t="shared" si="19"/>
        <v>3596</v>
      </c>
      <c r="V31" s="137">
        <f t="shared" si="19"/>
        <v>4252.2</v>
      </c>
      <c r="W31" s="137">
        <f t="shared" si="19"/>
        <v>3858.5</v>
      </c>
      <c r="X31" s="137">
        <f t="shared" si="19"/>
        <v>5695.8</v>
      </c>
      <c r="Y31" s="137">
        <f t="shared" si="19"/>
        <v>7874.4</v>
      </c>
      <c r="Z31" s="137">
        <f t="shared" si="20"/>
        <v>4386</v>
      </c>
      <c r="AA31" s="137">
        <f t="shared" si="20"/>
        <v>5582.2</v>
      </c>
      <c r="AB31" s="137">
        <f t="shared" si="20"/>
        <v>7974.6</v>
      </c>
    </row>
    <row r="32" spans="1:28" x14ac:dyDescent="0.2">
      <c r="A32" s="63">
        <v>1870</v>
      </c>
      <c r="B32" s="64" t="s">
        <v>40</v>
      </c>
      <c r="C32" s="65">
        <v>284</v>
      </c>
      <c r="D32" s="47">
        <f t="shared" si="13"/>
        <v>11539.5</v>
      </c>
      <c r="E32" s="46">
        <v>40.631999999999998</v>
      </c>
      <c r="F32" s="47">
        <f t="shared" si="21"/>
        <v>3381.9</v>
      </c>
      <c r="G32" s="153">
        <v>11.907999999999999</v>
      </c>
      <c r="H32" s="47">
        <f t="shared" si="14"/>
        <v>3283.9</v>
      </c>
      <c r="I32" s="153">
        <v>11.563000000000001</v>
      </c>
      <c r="J32" s="47">
        <f t="shared" si="15"/>
        <v>3325.6</v>
      </c>
      <c r="K32" s="153">
        <v>11.71</v>
      </c>
      <c r="L32" s="47">
        <f t="shared" si="16"/>
        <v>3370.8</v>
      </c>
      <c r="M32" s="153">
        <v>11.869</v>
      </c>
      <c r="N32" s="47">
        <f t="shared" si="17"/>
        <v>3430.2</v>
      </c>
      <c r="O32" s="153">
        <v>12.077999999999999</v>
      </c>
      <c r="P32" s="137">
        <f t="shared" si="22"/>
        <v>3720.1</v>
      </c>
      <c r="Q32" s="137">
        <f t="shared" si="18"/>
        <v>4565.5</v>
      </c>
      <c r="R32" s="137">
        <f t="shared" si="18"/>
        <v>5072.8</v>
      </c>
      <c r="S32" s="137">
        <f t="shared" si="18"/>
        <v>6763.7</v>
      </c>
      <c r="T32" s="137">
        <f t="shared" si="18"/>
        <v>7271</v>
      </c>
      <c r="U32" s="137">
        <f t="shared" si="19"/>
        <v>4498.8999999999996</v>
      </c>
      <c r="V32" s="137">
        <f t="shared" si="19"/>
        <v>5319.9</v>
      </c>
      <c r="W32" s="137">
        <f t="shared" si="19"/>
        <v>4827.3</v>
      </c>
      <c r="X32" s="137">
        <f t="shared" si="19"/>
        <v>7126</v>
      </c>
      <c r="Y32" s="137">
        <f t="shared" si="19"/>
        <v>9851.7000000000007</v>
      </c>
      <c r="Z32" s="137">
        <f t="shared" si="20"/>
        <v>5487.2</v>
      </c>
      <c r="AA32" s="137">
        <f t="shared" si="20"/>
        <v>6983.8</v>
      </c>
      <c r="AB32" s="137">
        <f t="shared" si="20"/>
        <v>9976.7999999999993</v>
      </c>
    </row>
    <row r="33" spans="1:28" x14ac:dyDescent="0.2">
      <c r="A33" s="63">
        <v>1881</v>
      </c>
      <c r="B33" s="64" t="s">
        <v>41</v>
      </c>
      <c r="C33" s="65">
        <v>252</v>
      </c>
      <c r="D33" s="47">
        <f t="shared" si="13"/>
        <v>10239.299999999999</v>
      </c>
      <c r="E33" s="46">
        <v>40.631999999999998</v>
      </c>
      <c r="F33" s="47">
        <f t="shared" si="21"/>
        <v>3000.8</v>
      </c>
      <c r="G33" s="153">
        <v>11.907999999999999</v>
      </c>
      <c r="H33" s="47">
        <f t="shared" si="14"/>
        <v>2913.9</v>
      </c>
      <c r="I33" s="153">
        <v>11.563000000000001</v>
      </c>
      <c r="J33" s="47">
        <f t="shared" si="15"/>
        <v>2950.9</v>
      </c>
      <c r="K33" s="153">
        <v>11.71</v>
      </c>
      <c r="L33" s="47">
        <f t="shared" si="16"/>
        <v>2991</v>
      </c>
      <c r="M33" s="153">
        <v>11.869</v>
      </c>
      <c r="N33" s="47">
        <f t="shared" si="17"/>
        <v>3043.7</v>
      </c>
      <c r="O33" s="153">
        <v>12.077999999999999</v>
      </c>
      <c r="P33" s="137">
        <f t="shared" si="22"/>
        <v>3300.9</v>
      </c>
      <c r="Q33" s="137">
        <f t="shared" si="18"/>
        <v>4051.1</v>
      </c>
      <c r="R33" s="137">
        <f t="shared" si="18"/>
        <v>4501.2</v>
      </c>
      <c r="S33" s="137">
        <f t="shared" si="18"/>
        <v>6001.6</v>
      </c>
      <c r="T33" s="137">
        <f t="shared" si="18"/>
        <v>6451.8</v>
      </c>
      <c r="U33" s="137">
        <f t="shared" si="19"/>
        <v>3992</v>
      </c>
      <c r="V33" s="137">
        <f t="shared" si="19"/>
        <v>4720.5</v>
      </c>
      <c r="W33" s="137">
        <f t="shared" si="19"/>
        <v>4283.3999999999996</v>
      </c>
      <c r="X33" s="137">
        <f t="shared" si="19"/>
        <v>6323.1</v>
      </c>
      <c r="Y33" s="137">
        <f t="shared" si="19"/>
        <v>8741.6</v>
      </c>
      <c r="Z33" s="137">
        <f t="shared" si="20"/>
        <v>4869</v>
      </c>
      <c r="AA33" s="137">
        <f t="shared" si="20"/>
        <v>6196.9</v>
      </c>
      <c r="AB33" s="137">
        <f t="shared" si="20"/>
        <v>8852.7000000000007</v>
      </c>
    </row>
    <row r="34" spans="1:28" x14ac:dyDescent="0.2">
      <c r="A34" s="63">
        <v>1905</v>
      </c>
      <c r="B34" s="64" t="s">
        <v>42</v>
      </c>
      <c r="C34" s="65">
        <v>265.8</v>
      </c>
      <c r="D34" s="47">
        <f t="shared" si="13"/>
        <v>10800</v>
      </c>
      <c r="E34" s="46">
        <v>40.631999999999998</v>
      </c>
      <c r="F34" s="47">
        <f t="shared" si="21"/>
        <v>3165.1</v>
      </c>
      <c r="G34" s="153">
        <v>11.907999999999999</v>
      </c>
      <c r="H34" s="47">
        <f t="shared" si="14"/>
        <v>3073.4</v>
      </c>
      <c r="I34" s="153">
        <v>11.563000000000001</v>
      </c>
      <c r="J34" s="47">
        <f t="shared" si="15"/>
        <v>3112.5</v>
      </c>
      <c r="K34" s="153">
        <v>11.71</v>
      </c>
      <c r="L34" s="47">
        <f t="shared" si="16"/>
        <v>3154.8</v>
      </c>
      <c r="M34" s="153">
        <v>11.869</v>
      </c>
      <c r="N34" s="47">
        <f t="shared" si="17"/>
        <v>3210.3</v>
      </c>
      <c r="O34" s="153">
        <v>12.077999999999999</v>
      </c>
      <c r="P34" s="137">
        <f t="shared" si="22"/>
        <v>3481.7</v>
      </c>
      <c r="Q34" s="137">
        <f t="shared" si="18"/>
        <v>4272.8999999999996</v>
      </c>
      <c r="R34" s="137">
        <f t="shared" si="18"/>
        <v>4747.7</v>
      </c>
      <c r="S34" s="137">
        <f t="shared" si="18"/>
        <v>6330.3</v>
      </c>
      <c r="T34" s="137">
        <f t="shared" si="18"/>
        <v>6805.1</v>
      </c>
      <c r="U34" s="137">
        <f t="shared" si="19"/>
        <v>4210.6000000000004</v>
      </c>
      <c r="V34" s="137">
        <f t="shared" si="19"/>
        <v>4979</v>
      </c>
      <c r="W34" s="137">
        <f t="shared" si="19"/>
        <v>4518</v>
      </c>
      <c r="X34" s="137">
        <f t="shared" si="19"/>
        <v>6669.4</v>
      </c>
      <c r="Y34" s="137">
        <f t="shared" si="19"/>
        <v>9220.2999999999993</v>
      </c>
      <c r="Z34" s="137">
        <f t="shared" si="20"/>
        <v>5135.6000000000004</v>
      </c>
      <c r="AA34" s="137">
        <f t="shared" si="20"/>
        <v>6536.3</v>
      </c>
      <c r="AB34" s="137">
        <f t="shared" si="20"/>
        <v>9337.5</v>
      </c>
    </row>
    <row r="35" spans="1:28" x14ac:dyDescent="0.2">
      <c r="A35" s="63">
        <v>1949</v>
      </c>
      <c r="B35" s="50" t="s">
        <v>43</v>
      </c>
      <c r="C35" s="51">
        <v>44</v>
      </c>
      <c r="D35" s="47">
        <f t="shared" si="13"/>
        <v>1787.8</v>
      </c>
      <c r="E35" s="46">
        <v>40.631999999999998</v>
      </c>
      <c r="F35" s="47">
        <f t="shared" si="21"/>
        <v>524</v>
      </c>
      <c r="G35" s="153">
        <v>11.907999999999999</v>
      </c>
      <c r="H35" s="47">
        <f t="shared" si="14"/>
        <v>508.8</v>
      </c>
      <c r="I35" s="153">
        <v>11.563000000000001</v>
      </c>
      <c r="J35" s="47">
        <f t="shared" si="15"/>
        <v>515.20000000000005</v>
      </c>
      <c r="K35" s="153">
        <v>11.71</v>
      </c>
      <c r="L35" s="47">
        <f t="shared" si="16"/>
        <v>522.20000000000005</v>
      </c>
      <c r="M35" s="153">
        <v>11.869</v>
      </c>
      <c r="N35" s="47">
        <f t="shared" si="17"/>
        <v>531.4</v>
      </c>
      <c r="O35" s="153">
        <v>12.077999999999999</v>
      </c>
      <c r="P35" s="137">
        <f t="shared" si="22"/>
        <v>576.29999999999995</v>
      </c>
      <c r="Q35" s="137">
        <f t="shared" si="18"/>
        <v>707.3</v>
      </c>
      <c r="R35" s="137">
        <f t="shared" si="18"/>
        <v>785.9</v>
      </c>
      <c r="S35" s="137">
        <f t="shared" si="18"/>
        <v>1047.9000000000001</v>
      </c>
      <c r="T35" s="137">
        <f t="shared" si="18"/>
        <v>1126.5</v>
      </c>
      <c r="U35" s="137">
        <f t="shared" si="19"/>
        <v>697</v>
      </c>
      <c r="V35" s="137">
        <f t="shared" si="19"/>
        <v>824.2</v>
      </c>
      <c r="W35" s="137">
        <f t="shared" si="19"/>
        <v>747.9</v>
      </c>
      <c r="X35" s="137">
        <f t="shared" si="19"/>
        <v>1104</v>
      </c>
      <c r="Y35" s="137">
        <f t="shared" si="19"/>
        <v>1526.3</v>
      </c>
      <c r="Z35" s="137">
        <f t="shared" si="20"/>
        <v>850.1</v>
      </c>
      <c r="AA35" s="137">
        <f t="shared" si="20"/>
        <v>1081.9000000000001</v>
      </c>
      <c r="AB35" s="137">
        <f t="shared" si="20"/>
        <v>1545.6</v>
      </c>
    </row>
    <row r="36" spans="1:28" ht="25.5" x14ac:dyDescent="0.2">
      <c r="A36" s="63">
        <v>1951</v>
      </c>
      <c r="B36" s="64" t="s">
        <v>44</v>
      </c>
      <c r="C36" s="65">
        <v>10</v>
      </c>
      <c r="D36" s="47">
        <f t="shared" si="13"/>
        <v>406.3</v>
      </c>
      <c r="E36" s="46">
        <v>40.631999999999998</v>
      </c>
      <c r="F36" s="47">
        <f t="shared" si="21"/>
        <v>119.1</v>
      </c>
      <c r="G36" s="153">
        <v>11.907999999999999</v>
      </c>
      <c r="H36" s="47">
        <f t="shared" si="14"/>
        <v>115.6</v>
      </c>
      <c r="I36" s="153">
        <v>11.563000000000001</v>
      </c>
      <c r="J36" s="47">
        <f t="shared" si="15"/>
        <v>117.1</v>
      </c>
      <c r="K36" s="153">
        <v>11.71</v>
      </c>
      <c r="L36" s="47">
        <f t="shared" si="16"/>
        <v>118.7</v>
      </c>
      <c r="M36" s="153">
        <v>11.869</v>
      </c>
      <c r="N36" s="47">
        <f t="shared" si="17"/>
        <v>120.8</v>
      </c>
      <c r="O36" s="153">
        <v>12.077999999999999</v>
      </c>
      <c r="P36" s="137">
        <f t="shared" si="22"/>
        <v>131</v>
      </c>
      <c r="Q36" s="137">
        <f t="shared" si="18"/>
        <v>160.80000000000001</v>
      </c>
      <c r="R36" s="137">
        <f t="shared" si="18"/>
        <v>178.6</v>
      </c>
      <c r="S36" s="137">
        <f t="shared" si="18"/>
        <v>238.2</v>
      </c>
      <c r="T36" s="137">
        <f t="shared" si="18"/>
        <v>256</v>
      </c>
      <c r="U36" s="137">
        <f t="shared" si="19"/>
        <v>158.4</v>
      </c>
      <c r="V36" s="137">
        <f t="shared" si="19"/>
        <v>187.3</v>
      </c>
      <c r="W36" s="137">
        <f t="shared" si="19"/>
        <v>170</v>
      </c>
      <c r="X36" s="137">
        <f t="shared" si="19"/>
        <v>250.9</v>
      </c>
      <c r="Y36" s="137">
        <f t="shared" si="19"/>
        <v>346.9</v>
      </c>
      <c r="Z36" s="137">
        <f t="shared" si="20"/>
        <v>193.2</v>
      </c>
      <c r="AA36" s="137">
        <f t="shared" si="20"/>
        <v>245.9</v>
      </c>
      <c r="AB36" s="137">
        <f t="shared" si="20"/>
        <v>351.3</v>
      </c>
    </row>
    <row r="37" spans="1:28" x14ac:dyDescent="0.2">
      <c r="A37" s="63">
        <v>1952</v>
      </c>
      <c r="B37" s="64" t="s">
        <v>45</v>
      </c>
      <c r="C37" s="65">
        <v>44</v>
      </c>
      <c r="D37" s="47">
        <f t="shared" si="13"/>
        <v>1787.8</v>
      </c>
      <c r="E37" s="46">
        <v>40.631999999999998</v>
      </c>
      <c r="F37" s="47">
        <f t="shared" si="21"/>
        <v>524</v>
      </c>
      <c r="G37" s="153">
        <v>11.907999999999999</v>
      </c>
      <c r="H37" s="47">
        <f t="shared" si="14"/>
        <v>508.8</v>
      </c>
      <c r="I37" s="153">
        <v>11.563000000000001</v>
      </c>
      <c r="J37" s="47">
        <f t="shared" si="15"/>
        <v>515.20000000000005</v>
      </c>
      <c r="K37" s="153">
        <v>11.71</v>
      </c>
      <c r="L37" s="47">
        <f t="shared" si="16"/>
        <v>522.20000000000005</v>
      </c>
      <c r="M37" s="153">
        <v>11.869</v>
      </c>
      <c r="N37" s="47">
        <f t="shared" si="17"/>
        <v>531.4</v>
      </c>
      <c r="O37" s="153">
        <v>12.077999999999999</v>
      </c>
      <c r="P37" s="137">
        <f t="shared" si="22"/>
        <v>576.29999999999995</v>
      </c>
      <c r="Q37" s="137">
        <f t="shared" si="18"/>
        <v>707.3</v>
      </c>
      <c r="R37" s="137">
        <f t="shared" si="18"/>
        <v>785.9</v>
      </c>
      <c r="S37" s="137">
        <f t="shared" si="18"/>
        <v>1047.9000000000001</v>
      </c>
      <c r="T37" s="137">
        <f t="shared" si="18"/>
        <v>1126.5</v>
      </c>
      <c r="U37" s="137">
        <f t="shared" si="19"/>
        <v>697</v>
      </c>
      <c r="V37" s="137">
        <f t="shared" si="19"/>
        <v>824.2</v>
      </c>
      <c r="W37" s="137">
        <f t="shared" si="19"/>
        <v>747.9</v>
      </c>
      <c r="X37" s="137">
        <f t="shared" si="19"/>
        <v>1104</v>
      </c>
      <c r="Y37" s="137">
        <f t="shared" si="19"/>
        <v>1526.3</v>
      </c>
      <c r="Z37" s="137">
        <f t="shared" si="20"/>
        <v>850.1</v>
      </c>
      <c r="AA37" s="137">
        <f t="shared" si="20"/>
        <v>1081.9000000000001</v>
      </c>
      <c r="AB37" s="137">
        <f t="shared" si="20"/>
        <v>1545.6</v>
      </c>
    </row>
    <row r="38" spans="1:28" x14ac:dyDescent="0.2">
      <c r="A38" s="63">
        <v>1954</v>
      </c>
      <c r="B38" s="50" t="s">
        <v>46</v>
      </c>
      <c r="C38" s="51">
        <v>35</v>
      </c>
      <c r="D38" s="47">
        <f t="shared" si="13"/>
        <v>1422.1</v>
      </c>
      <c r="E38" s="46">
        <v>40.631999999999998</v>
      </c>
      <c r="F38" s="47">
        <f t="shared" si="21"/>
        <v>416.8</v>
      </c>
      <c r="G38" s="153">
        <v>11.907999999999999</v>
      </c>
      <c r="H38" s="47">
        <f t="shared" si="14"/>
        <v>404.7</v>
      </c>
      <c r="I38" s="153">
        <v>11.563000000000001</v>
      </c>
      <c r="J38" s="47">
        <f t="shared" si="15"/>
        <v>409.9</v>
      </c>
      <c r="K38" s="153">
        <v>11.71</v>
      </c>
      <c r="L38" s="47">
        <f t="shared" si="16"/>
        <v>415.4</v>
      </c>
      <c r="M38" s="153">
        <v>11.869</v>
      </c>
      <c r="N38" s="47">
        <f t="shared" si="17"/>
        <v>422.7</v>
      </c>
      <c r="O38" s="153">
        <v>12.077999999999999</v>
      </c>
      <c r="P38" s="137">
        <f t="shared" si="22"/>
        <v>458.5</v>
      </c>
      <c r="Q38" s="137">
        <f t="shared" si="18"/>
        <v>562.70000000000005</v>
      </c>
      <c r="R38" s="137">
        <f t="shared" si="18"/>
        <v>625.20000000000005</v>
      </c>
      <c r="S38" s="137">
        <f t="shared" si="18"/>
        <v>833.6</v>
      </c>
      <c r="T38" s="137">
        <f t="shared" si="18"/>
        <v>896.1</v>
      </c>
      <c r="U38" s="137">
        <f t="shared" si="19"/>
        <v>554.4</v>
      </c>
      <c r="V38" s="137">
        <f t="shared" si="19"/>
        <v>655.6</v>
      </c>
      <c r="W38" s="137">
        <f t="shared" si="19"/>
        <v>594.9</v>
      </c>
      <c r="X38" s="137">
        <f t="shared" si="19"/>
        <v>878.2</v>
      </c>
      <c r="Y38" s="137">
        <f t="shared" si="19"/>
        <v>1214.0999999999999</v>
      </c>
      <c r="Z38" s="137">
        <f t="shared" si="20"/>
        <v>676.3</v>
      </c>
      <c r="AA38" s="137">
        <f t="shared" si="20"/>
        <v>860.8</v>
      </c>
      <c r="AB38" s="137">
        <f t="shared" si="20"/>
        <v>1229.7</v>
      </c>
    </row>
    <row r="39" spans="1:28" ht="25.5" x14ac:dyDescent="0.2">
      <c r="A39" s="63">
        <v>1955</v>
      </c>
      <c r="B39" s="50" t="s">
        <v>47</v>
      </c>
      <c r="C39" s="51">
        <v>35</v>
      </c>
      <c r="D39" s="47">
        <f t="shared" si="13"/>
        <v>1422.1</v>
      </c>
      <c r="E39" s="46">
        <v>40.631999999999998</v>
      </c>
      <c r="F39" s="47">
        <f t="shared" si="21"/>
        <v>416.8</v>
      </c>
      <c r="G39" s="153">
        <v>11.907999999999999</v>
      </c>
      <c r="H39" s="47">
        <f t="shared" si="14"/>
        <v>404.7</v>
      </c>
      <c r="I39" s="153">
        <v>11.563000000000001</v>
      </c>
      <c r="J39" s="47">
        <f t="shared" si="15"/>
        <v>409.9</v>
      </c>
      <c r="K39" s="153">
        <v>11.71</v>
      </c>
      <c r="L39" s="47">
        <f t="shared" si="16"/>
        <v>415.4</v>
      </c>
      <c r="M39" s="153">
        <v>11.869</v>
      </c>
      <c r="N39" s="47">
        <f t="shared" si="17"/>
        <v>422.7</v>
      </c>
      <c r="O39" s="153">
        <v>12.077999999999999</v>
      </c>
      <c r="P39" s="137">
        <f t="shared" si="22"/>
        <v>458.5</v>
      </c>
      <c r="Q39" s="137">
        <f t="shared" si="18"/>
        <v>562.70000000000005</v>
      </c>
      <c r="R39" s="137">
        <f t="shared" si="18"/>
        <v>625.20000000000005</v>
      </c>
      <c r="S39" s="137">
        <f t="shared" si="18"/>
        <v>833.6</v>
      </c>
      <c r="T39" s="137">
        <f t="shared" si="18"/>
        <v>896.1</v>
      </c>
      <c r="U39" s="137">
        <f t="shared" ref="U39:Y48" si="23">ROUND($C39*$I39*U$6,1)</f>
        <v>554.4</v>
      </c>
      <c r="V39" s="137">
        <f t="shared" si="23"/>
        <v>655.6</v>
      </c>
      <c r="W39" s="137">
        <f t="shared" si="23"/>
        <v>594.9</v>
      </c>
      <c r="X39" s="137">
        <f t="shared" si="23"/>
        <v>878.2</v>
      </c>
      <c r="Y39" s="137">
        <f t="shared" si="23"/>
        <v>1214.0999999999999</v>
      </c>
      <c r="Z39" s="137">
        <f t="shared" si="20"/>
        <v>676.3</v>
      </c>
      <c r="AA39" s="137">
        <f t="shared" si="20"/>
        <v>860.8</v>
      </c>
      <c r="AB39" s="137">
        <f t="shared" si="20"/>
        <v>1229.7</v>
      </c>
    </row>
    <row r="40" spans="1:28" x14ac:dyDescent="0.2">
      <c r="A40" s="63">
        <v>1957</v>
      </c>
      <c r="B40" s="64" t="s">
        <v>48</v>
      </c>
      <c r="C40" s="65">
        <v>25</v>
      </c>
      <c r="D40" s="47">
        <f t="shared" si="13"/>
        <v>1015.8</v>
      </c>
      <c r="E40" s="46">
        <v>40.631999999999998</v>
      </c>
      <c r="F40" s="47">
        <f t="shared" si="21"/>
        <v>297.7</v>
      </c>
      <c r="G40" s="153">
        <v>11.907999999999999</v>
      </c>
      <c r="H40" s="47">
        <f t="shared" si="14"/>
        <v>289.10000000000002</v>
      </c>
      <c r="I40" s="153">
        <v>11.563000000000001</v>
      </c>
      <c r="J40" s="47">
        <f t="shared" si="15"/>
        <v>292.8</v>
      </c>
      <c r="K40" s="153">
        <v>11.71</v>
      </c>
      <c r="L40" s="47">
        <f t="shared" si="16"/>
        <v>296.7</v>
      </c>
      <c r="M40" s="153">
        <v>11.869</v>
      </c>
      <c r="N40" s="47">
        <f t="shared" si="17"/>
        <v>302</v>
      </c>
      <c r="O40" s="153">
        <v>12.077999999999999</v>
      </c>
      <c r="P40" s="137">
        <f t="shared" si="22"/>
        <v>327.5</v>
      </c>
      <c r="Q40" s="137">
        <f t="shared" si="18"/>
        <v>401.9</v>
      </c>
      <c r="R40" s="137">
        <f t="shared" si="18"/>
        <v>446.6</v>
      </c>
      <c r="S40" s="137">
        <f t="shared" si="18"/>
        <v>595.4</v>
      </c>
      <c r="T40" s="137">
        <f t="shared" si="18"/>
        <v>640.1</v>
      </c>
      <c r="U40" s="137">
        <f t="shared" si="23"/>
        <v>396</v>
      </c>
      <c r="V40" s="137">
        <f t="shared" si="23"/>
        <v>468.3</v>
      </c>
      <c r="W40" s="137">
        <f t="shared" si="23"/>
        <v>424.9</v>
      </c>
      <c r="X40" s="137">
        <f t="shared" si="23"/>
        <v>627.29999999999995</v>
      </c>
      <c r="Y40" s="137">
        <f t="shared" si="23"/>
        <v>867.2</v>
      </c>
      <c r="Z40" s="137">
        <f t="shared" si="20"/>
        <v>483.1</v>
      </c>
      <c r="AA40" s="137">
        <f t="shared" si="20"/>
        <v>614.9</v>
      </c>
      <c r="AB40" s="137">
        <f t="shared" si="20"/>
        <v>878.4</v>
      </c>
    </row>
    <row r="41" spans="1:28" x14ac:dyDescent="0.2">
      <c r="A41" s="63">
        <v>1959</v>
      </c>
      <c r="B41" s="50" t="s">
        <v>49</v>
      </c>
      <c r="C41" s="51">
        <v>20</v>
      </c>
      <c r="D41" s="47">
        <f t="shared" si="13"/>
        <v>812.6</v>
      </c>
      <c r="E41" s="46">
        <v>40.631999999999998</v>
      </c>
      <c r="F41" s="47">
        <f t="shared" si="21"/>
        <v>238.2</v>
      </c>
      <c r="G41" s="153">
        <v>11.907999999999999</v>
      </c>
      <c r="H41" s="47">
        <f t="shared" si="14"/>
        <v>231.3</v>
      </c>
      <c r="I41" s="153">
        <v>11.563000000000001</v>
      </c>
      <c r="J41" s="47">
        <f t="shared" si="15"/>
        <v>234.2</v>
      </c>
      <c r="K41" s="153">
        <v>11.71</v>
      </c>
      <c r="L41" s="47">
        <f t="shared" si="16"/>
        <v>237.4</v>
      </c>
      <c r="M41" s="153">
        <v>11.869</v>
      </c>
      <c r="N41" s="47">
        <f t="shared" si="17"/>
        <v>241.6</v>
      </c>
      <c r="O41" s="153">
        <v>12.077999999999999</v>
      </c>
      <c r="P41" s="137">
        <f t="shared" si="22"/>
        <v>262</v>
      </c>
      <c r="Q41" s="137">
        <f t="shared" si="18"/>
        <v>321.5</v>
      </c>
      <c r="R41" s="137">
        <f t="shared" si="18"/>
        <v>357.2</v>
      </c>
      <c r="S41" s="137">
        <f t="shared" si="18"/>
        <v>476.3</v>
      </c>
      <c r="T41" s="137">
        <f t="shared" si="18"/>
        <v>512</v>
      </c>
      <c r="U41" s="137">
        <f t="shared" si="23"/>
        <v>316.8</v>
      </c>
      <c r="V41" s="137">
        <f t="shared" si="23"/>
        <v>374.6</v>
      </c>
      <c r="W41" s="137">
        <f t="shared" si="23"/>
        <v>340</v>
      </c>
      <c r="X41" s="137">
        <f t="shared" si="23"/>
        <v>501.8</v>
      </c>
      <c r="Y41" s="137">
        <f t="shared" si="23"/>
        <v>693.8</v>
      </c>
      <c r="Z41" s="137">
        <f t="shared" si="20"/>
        <v>386.4</v>
      </c>
      <c r="AA41" s="137">
        <f t="shared" si="20"/>
        <v>491.8</v>
      </c>
      <c r="AB41" s="137">
        <f t="shared" si="20"/>
        <v>702.6</v>
      </c>
    </row>
    <row r="42" spans="1:28" x14ac:dyDescent="0.2">
      <c r="A42" s="63">
        <v>1961</v>
      </c>
      <c r="B42" s="64" t="s">
        <v>50</v>
      </c>
      <c r="C42" s="65">
        <v>20</v>
      </c>
      <c r="D42" s="47">
        <f t="shared" si="13"/>
        <v>812.6</v>
      </c>
      <c r="E42" s="46">
        <v>40.631999999999998</v>
      </c>
      <c r="F42" s="47">
        <f t="shared" si="21"/>
        <v>238.2</v>
      </c>
      <c r="G42" s="153">
        <v>11.907999999999999</v>
      </c>
      <c r="H42" s="47">
        <f t="shared" si="14"/>
        <v>231.3</v>
      </c>
      <c r="I42" s="153">
        <v>11.563000000000001</v>
      </c>
      <c r="J42" s="47">
        <f t="shared" si="15"/>
        <v>234.2</v>
      </c>
      <c r="K42" s="153">
        <v>11.71</v>
      </c>
      <c r="L42" s="47">
        <f t="shared" si="16"/>
        <v>237.4</v>
      </c>
      <c r="M42" s="153">
        <v>11.869</v>
      </c>
      <c r="N42" s="47">
        <f t="shared" si="17"/>
        <v>241.6</v>
      </c>
      <c r="O42" s="153">
        <v>12.077999999999999</v>
      </c>
      <c r="P42" s="137">
        <f t="shared" si="22"/>
        <v>262</v>
      </c>
      <c r="Q42" s="137">
        <f t="shared" si="18"/>
        <v>321.5</v>
      </c>
      <c r="R42" s="137">
        <f t="shared" si="18"/>
        <v>357.2</v>
      </c>
      <c r="S42" s="137">
        <f t="shared" si="18"/>
        <v>476.3</v>
      </c>
      <c r="T42" s="137">
        <f t="shared" si="18"/>
        <v>512</v>
      </c>
      <c r="U42" s="137">
        <f t="shared" si="23"/>
        <v>316.8</v>
      </c>
      <c r="V42" s="137">
        <f t="shared" si="23"/>
        <v>374.6</v>
      </c>
      <c r="W42" s="137">
        <f t="shared" si="23"/>
        <v>340</v>
      </c>
      <c r="X42" s="137">
        <f t="shared" si="23"/>
        <v>501.8</v>
      </c>
      <c r="Y42" s="137">
        <f t="shared" si="23"/>
        <v>693.8</v>
      </c>
      <c r="Z42" s="137">
        <f t="shared" si="20"/>
        <v>386.4</v>
      </c>
      <c r="AA42" s="137">
        <f t="shared" si="20"/>
        <v>491.8</v>
      </c>
      <c r="AB42" s="137">
        <f t="shared" si="20"/>
        <v>702.6</v>
      </c>
    </row>
    <row r="43" spans="1:28" x14ac:dyDescent="0.2">
      <c r="A43" s="63">
        <v>1969</v>
      </c>
      <c r="B43" s="50" t="s">
        <v>51</v>
      </c>
      <c r="C43" s="51">
        <v>15</v>
      </c>
      <c r="D43" s="47">
        <f t="shared" si="13"/>
        <v>609.5</v>
      </c>
      <c r="E43" s="46">
        <v>40.631999999999998</v>
      </c>
      <c r="F43" s="47">
        <f t="shared" si="21"/>
        <v>178.6</v>
      </c>
      <c r="G43" s="153">
        <v>11.907999999999999</v>
      </c>
      <c r="H43" s="47">
        <f t="shared" si="14"/>
        <v>173.4</v>
      </c>
      <c r="I43" s="153">
        <v>11.563000000000001</v>
      </c>
      <c r="J43" s="47">
        <f t="shared" si="15"/>
        <v>175.7</v>
      </c>
      <c r="K43" s="153">
        <v>11.71</v>
      </c>
      <c r="L43" s="47">
        <f t="shared" si="16"/>
        <v>178</v>
      </c>
      <c r="M43" s="153">
        <v>11.869</v>
      </c>
      <c r="N43" s="47">
        <f t="shared" si="17"/>
        <v>181.2</v>
      </c>
      <c r="O43" s="153">
        <v>12.077999999999999</v>
      </c>
      <c r="P43" s="137">
        <f t="shared" si="22"/>
        <v>196.5</v>
      </c>
      <c r="Q43" s="137">
        <f t="shared" si="18"/>
        <v>241.1</v>
      </c>
      <c r="R43" s="137">
        <f t="shared" si="18"/>
        <v>267.89999999999998</v>
      </c>
      <c r="S43" s="137">
        <f t="shared" si="18"/>
        <v>357.2</v>
      </c>
      <c r="T43" s="137">
        <f t="shared" si="18"/>
        <v>384</v>
      </c>
      <c r="U43" s="137">
        <f t="shared" si="23"/>
        <v>237.6</v>
      </c>
      <c r="V43" s="137">
        <f t="shared" si="23"/>
        <v>281</v>
      </c>
      <c r="W43" s="137">
        <f t="shared" si="23"/>
        <v>255</v>
      </c>
      <c r="X43" s="137">
        <f t="shared" si="23"/>
        <v>376.4</v>
      </c>
      <c r="Y43" s="137">
        <f t="shared" si="23"/>
        <v>520.29999999999995</v>
      </c>
      <c r="Z43" s="137">
        <f t="shared" si="20"/>
        <v>289.89999999999998</v>
      </c>
      <c r="AA43" s="137">
        <f t="shared" si="20"/>
        <v>369</v>
      </c>
      <c r="AB43" s="137">
        <f t="shared" si="20"/>
        <v>527.1</v>
      </c>
    </row>
    <row r="44" spans="1:28" x14ac:dyDescent="0.2">
      <c r="A44" s="63">
        <v>1976</v>
      </c>
      <c r="B44" s="64" t="s">
        <v>52</v>
      </c>
      <c r="C44" s="65">
        <v>80</v>
      </c>
      <c r="D44" s="47">
        <f t="shared" si="13"/>
        <v>3250.6</v>
      </c>
      <c r="E44" s="46">
        <v>40.631999999999998</v>
      </c>
      <c r="F44" s="47">
        <f t="shared" si="21"/>
        <v>952.6</v>
      </c>
      <c r="G44" s="153">
        <v>11.907999999999999</v>
      </c>
      <c r="H44" s="47">
        <f t="shared" si="14"/>
        <v>925</v>
      </c>
      <c r="I44" s="153">
        <v>11.563000000000001</v>
      </c>
      <c r="J44" s="47">
        <f t="shared" si="15"/>
        <v>936.8</v>
      </c>
      <c r="K44" s="153">
        <v>11.71</v>
      </c>
      <c r="L44" s="47">
        <f t="shared" si="16"/>
        <v>949.5</v>
      </c>
      <c r="M44" s="153">
        <v>11.869</v>
      </c>
      <c r="N44" s="47">
        <f t="shared" si="17"/>
        <v>966.2</v>
      </c>
      <c r="O44" s="153">
        <v>12.077999999999999</v>
      </c>
      <c r="P44" s="137">
        <f t="shared" si="22"/>
        <v>1047.9000000000001</v>
      </c>
      <c r="Q44" s="137">
        <f t="shared" si="18"/>
        <v>1286.0999999999999</v>
      </c>
      <c r="R44" s="137">
        <f t="shared" si="18"/>
        <v>1429</v>
      </c>
      <c r="S44" s="137">
        <f t="shared" si="18"/>
        <v>1905.3</v>
      </c>
      <c r="T44" s="137">
        <f t="shared" si="18"/>
        <v>2048.1999999999998</v>
      </c>
      <c r="U44" s="137">
        <f t="shared" si="23"/>
        <v>1267.3</v>
      </c>
      <c r="V44" s="137">
        <f t="shared" si="23"/>
        <v>1498.6</v>
      </c>
      <c r="W44" s="137">
        <f t="shared" si="23"/>
        <v>1359.8</v>
      </c>
      <c r="X44" s="137">
        <f t="shared" si="23"/>
        <v>2007.3</v>
      </c>
      <c r="Y44" s="137">
        <f t="shared" si="23"/>
        <v>2775.1</v>
      </c>
      <c r="Z44" s="137">
        <f t="shared" si="20"/>
        <v>1545.7</v>
      </c>
      <c r="AA44" s="137">
        <f t="shared" si="20"/>
        <v>1967.3</v>
      </c>
      <c r="AB44" s="137">
        <f t="shared" si="20"/>
        <v>2810.4</v>
      </c>
    </row>
    <row r="45" spans="1:28" x14ac:dyDescent="0.2">
      <c r="A45" s="63">
        <v>1979</v>
      </c>
      <c r="B45" s="50" t="s">
        <v>53</v>
      </c>
      <c r="C45" s="51">
        <v>50</v>
      </c>
      <c r="D45" s="47">
        <f t="shared" si="13"/>
        <v>2031.6</v>
      </c>
      <c r="E45" s="46">
        <v>40.631999999999998</v>
      </c>
      <c r="F45" s="47">
        <f t="shared" si="21"/>
        <v>595.4</v>
      </c>
      <c r="G45" s="153">
        <v>11.907999999999999</v>
      </c>
      <c r="H45" s="47">
        <f t="shared" si="14"/>
        <v>578.20000000000005</v>
      </c>
      <c r="I45" s="153">
        <v>11.563000000000001</v>
      </c>
      <c r="J45" s="47">
        <f t="shared" si="15"/>
        <v>585.5</v>
      </c>
      <c r="K45" s="153">
        <v>11.71</v>
      </c>
      <c r="L45" s="47">
        <f t="shared" si="16"/>
        <v>593.5</v>
      </c>
      <c r="M45" s="153">
        <v>11.869</v>
      </c>
      <c r="N45" s="47">
        <f t="shared" si="17"/>
        <v>603.9</v>
      </c>
      <c r="O45" s="153">
        <v>12.077999999999999</v>
      </c>
      <c r="P45" s="137">
        <f t="shared" si="22"/>
        <v>654.9</v>
      </c>
      <c r="Q45" s="137">
        <f t="shared" si="22"/>
        <v>803.8</v>
      </c>
      <c r="R45" s="137">
        <f t="shared" si="22"/>
        <v>893.1</v>
      </c>
      <c r="S45" s="137">
        <f t="shared" si="22"/>
        <v>1190.8</v>
      </c>
      <c r="T45" s="137">
        <f t="shared" si="22"/>
        <v>1280.0999999999999</v>
      </c>
      <c r="U45" s="137">
        <f t="shared" si="23"/>
        <v>792.1</v>
      </c>
      <c r="V45" s="137">
        <f t="shared" si="23"/>
        <v>936.6</v>
      </c>
      <c r="W45" s="137">
        <f t="shared" si="23"/>
        <v>849.9</v>
      </c>
      <c r="X45" s="137">
        <f t="shared" si="23"/>
        <v>1254.5999999999999</v>
      </c>
      <c r="Y45" s="137">
        <f t="shared" si="23"/>
        <v>1734.5</v>
      </c>
      <c r="Z45" s="137">
        <f t="shared" si="20"/>
        <v>966.1</v>
      </c>
      <c r="AA45" s="137">
        <f t="shared" si="20"/>
        <v>1229.5999999999999</v>
      </c>
      <c r="AB45" s="137">
        <f t="shared" si="20"/>
        <v>1756.5</v>
      </c>
    </row>
    <row r="46" spans="1:28" x14ac:dyDescent="0.2">
      <c r="A46" s="63">
        <v>1981</v>
      </c>
      <c r="B46" s="64" t="s">
        <v>54</v>
      </c>
      <c r="C46" s="65">
        <v>76.2</v>
      </c>
      <c r="D46" s="47">
        <f t="shared" si="13"/>
        <v>3096.2</v>
      </c>
      <c r="E46" s="46">
        <v>40.631999999999998</v>
      </c>
      <c r="F46" s="47">
        <f t="shared" si="21"/>
        <v>907.4</v>
      </c>
      <c r="G46" s="153">
        <v>11.907999999999999</v>
      </c>
      <c r="H46" s="47">
        <f t="shared" si="14"/>
        <v>881.1</v>
      </c>
      <c r="I46" s="153">
        <v>11.563000000000001</v>
      </c>
      <c r="J46" s="47">
        <f t="shared" si="15"/>
        <v>892.3</v>
      </c>
      <c r="K46" s="153">
        <v>11.71</v>
      </c>
      <c r="L46" s="47">
        <f t="shared" si="16"/>
        <v>904.4</v>
      </c>
      <c r="M46" s="153">
        <v>11.869</v>
      </c>
      <c r="N46" s="47">
        <f t="shared" si="17"/>
        <v>920.3</v>
      </c>
      <c r="O46" s="153">
        <v>12.077999999999999</v>
      </c>
      <c r="P46" s="137">
        <f t="shared" si="22"/>
        <v>998.1</v>
      </c>
      <c r="Q46" s="137">
        <f t="shared" si="22"/>
        <v>1225</v>
      </c>
      <c r="R46" s="137">
        <f t="shared" si="22"/>
        <v>1361.1</v>
      </c>
      <c r="S46" s="137">
        <f t="shared" si="22"/>
        <v>1814.8</v>
      </c>
      <c r="T46" s="137">
        <f t="shared" si="22"/>
        <v>1950.9</v>
      </c>
      <c r="U46" s="137">
        <f t="shared" si="23"/>
        <v>1207.0999999999999</v>
      </c>
      <c r="V46" s="137">
        <f t="shared" si="23"/>
        <v>1427.4</v>
      </c>
      <c r="W46" s="137">
        <f t="shared" si="23"/>
        <v>1295.2</v>
      </c>
      <c r="X46" s="137">
        <f t="shared" si="23"/>
        <v>1912</v>
      </c>
      <c r="Y46" s="137">
        <f t="shared" si="23"/>
        <v>2643.3</v>
      </c>
      <c r="Z46" s="137">
        <f t="shared" si="20"/>
        <v>1472.3</v>
      </c>
      <c r="AA46" s="137">
        <f t="shared" si="20"/>
        <v>1873.8</v>
      </c>
      <c r="AB46" s="137">
        <f t="shared" si="20"/>
        <v>2676.9</v>
      </c>
    </row>
    <row r="47" spans="1:28" x14ac:dyDescent="0.2">
      <c r="A47" s="63">
        <v>1983</v>
      </c>
      <c r="B47" s="64" t="s">
        <v>55</v>
      </c>
      <c r="C47" s="65">
        <v>100</v>
      </c>
      <c r="D47" s="47">
        <f t="shared" si="13"/>
        <v>4063.2</v>
      </c>
      <c r="E47" s="46">
        <v>40.631999999999998</v>
      </c>
      <c r="F47" s="47">
        <f t="shared" si="21"/>
        <v>1190.8</v>
      </c>
      <c r="G47" s="153">
        <v>11.907999999999999</v>
      </c>
      <c r="H47" s="47">
        <f t="shared" si="14"/>
        <v>1156.3</v>
      </c>
      <c r="I47" s="153">
        <v>11.563000000000001</v>
      </c>
      <c r="J47" s="47">
        <f t="shared" si="15"/>
        <v>1171</v>
      </c>
      <c r="K47" s="153">
        <v>11.71</v>
      </c>
      <c r="L47" s="47">
        <f t="shared" si="16"/>
        <v>1186.9000000000001</v>
      </c>
      <c r="M47" s="153">
        <v>11.869</v>
      </c>
      <c r="N47" s="47">
        <f t="shared" si="17"/>
        <v>1207.8</v>
      </c>
      <c r="O47" s="153">
        <v>12.077999999999999</v>
      </c>
      <c r="P47" s="137">
        <f t="shared" si="22"/>
        <v>1309.9000000000001</v>
      </c>
      <c r="Q47" s="137">
        <f t="shared" si="22"/>
        <v>1607.6</v>
      </c>
      <c r="R47" s="137">
        <f t="shared" si="22"/>
        <v>1786.2</v>
      </c>
      <c r="S47" s="137">
        <f t="shared" si="22"/>
        <v>2381.6</v>
      </c>
      <c r="T47" s="137">
        <f t="shared" si="22"/>
        <v>2560.1999999999998</v>
      </c>
      <c r="U47" s="137">
        <f t="shared" si="23"/>
        <v>1584.1</v>
      </c>
      <c r="V47" s="137">
        <f t="shared" si="23"/>
        <v>1873.2</v>
      </c>
      <c r="W47" s="137">
        <f t="shared" si="23"/>
        <v>1699.8</v>
      </c>
      <c r="X47" s="137">
        <f t="shared" si="23"/>
        <v>2509.1999999999998</v>
      </c>
      <c r="Y47" s="137">
        <f t="shared" si="23"/>
        <v>3468.9</v>
      </c>
      <c r="Z47" s="137">
        <f t="shared" si="20"/>
        <v>1932.2</v>
      </c>
      <c r="AA47" s="137">
        <f t="shared" si="20"/>
        <v>2459.1</v>
      </c>
      <c r="AB47" s="137">
        <f t="shared" si="20"/>
        <v>3513</v>
      </c>
    </row>
    <row r="48" spans="1:28" x14ac:dyDescent="0.2">
      <c r="A48" s="63">
        <v>1984</v>
      </c>
      <c r="B48" s="64" t="s">
        <v>56</v>
      </c>
      <c r="C48" s="65">
        <v>115</v>
      </c>
      <c r="D48" s="47">
        <f t="shared" si="13"/>
        <v>4672.7</v>
      </c>
      <c r="E48" s="46">
        <v>40.631999999999998</v>
      </c>
      <c r="F48" s="47">
        <f t="shared" si="21"/>
        <v>1369.4</v>
      </c>
      <c r="G48" s="153">
        <v>11.907999999999999</v>
      </c>
      <c r="H48" s="47">
        <f t="shared" si="14"/>
        <v>1329.7</v>
      </c>
      <c r="I48" s="153">
        <v>11.563000000000001</v>
      </c>
      <c r="J48" s="47">
        <f t="shared" si="15"/>
        <v>1346.7</v>
      </c>
      <c r="K48" s="153">
        <v>11.71</v>
      </c>
      <c r="L48" s="47">
        <f t="shared" si="16"/>
        <v>1364.9</v>
      </c>
      <c r="M48" s="153">
        <v>11.869</v>
      </c>
      <c r="N48" s="47">
        <f t="shared" si="17"/>
        <v>1389</v>
      </c>
      <c r="O48" s="153">
        <v>12.077999999999999</v>
      </c>
      <c r="P48" s="137">
        <f t="shared" si="22"/>
        <v>1506.4</v>
      </c>
      <c r="Q48" s="137">
        <f t="shared" si="22"/>
        <v>1848.7</v>
      </c>
      <c r="R48" s="137">
        <f t="shared" si="22"/>
        <v>2054.1</v>
      </c>
      <c r="S48" s="137">
        <f t="shared" si="22"/>
        <v>2738.8</v>
      </c>
      <c r="T48" s="137">
        <f t="shared" si="22"/>
        <v>2944.3</v>
      </c>
      <c r="U48" s="137">
        <f t="shared" si="23"/>
        <v>1821.8</v>
      </c>
      <c r="V48" s="137">
        <f t="shared" si="23"/>
        <v>2154.1999999999998</v>
      </c>
      <c r="W48" s="137">
        <f t="shared" si="23"/>
        <v>1954.7</v>
      </c>
      <c r="X48" s="137">
        <f t="shared" si="23"/>
        <v>2885.5</v>
      </c>
      <c r="Y48" s="137">
        <f t="shared" si="23"/>
        <v>3989.2</v>
      </c>
      <c r="Z48" s="137">
        <f t="shared" si="20"/>
        <v>2222.1</v>
      </c>
      <c r="AA48" s="137">
        <f t="shared" si="20"/>
        <v>2828.1</v>
      </c>
      <c r="AB48" s="137">
        <f t="shared" si="20"/>
        <v>4040.1</v>
      </c>
    </row>
    <row r="49" spans="1:28" x14ac:dyDescent="0.2">
      <c r="A49" s="63">
        <v>1986</v>
      </c>
      <c r="B49" s="64" t="s">
        <v>57</v>
      </c>
      <c r="C49" s="65">
        <v>125</v>
      </c>
      <c r="D49" s="47">
        <f t="shared" si="13"/>
        <v>5079</v>
      </c>
      <c r="E49" s="46">
        <v>40.631999999999998</v>
      </c>
      <c r="F49" s="47">
        <f t="shared" si="21"/>
        <v>1488.5</v>
      </c>
      <c r="G49" s="153">
        <v>11.907999999999999</v>
      </c>
      <c r="H49" s="47">
        <f t="shared" si="14"/>
        <v>1445.4</v>
      </c>
      <c r="I49" s="153">
        <v>11.563000000000001</v>
      </c>
      <c r="J49" s="47">
        <f t="shared" si="15"/>
        <v>1463.8</v>
      </c>
      <c r="K49" s="153">
        <v>11.71</v>
      </c>
      <c r="L49" s="47">
        <f t="shared" si="16"/>
        <v>1483.6</v>
      </c>
      <c r="M49" s="153">
        <v>11.869</v>
      </c>
      <c r="N49" s="47">
        <f t="shared" si="17"/>
        <v>1509.8</v>
      </c>
      <c r="O49" s="153">
        <v>12.077999999999999</v>
      </c>
      <c r="P49" s="137">
        <f t="shared" si="22"/>
        <v>1637.4</v>
      </c>
      <c r="Q49" s="137">
        <f t="shared" si="22"/>
        <v>2009.5</v>
      </c>
      <c r="R49" s="137">
        <f t="shared" si="22"/>
        <v>2232.8000000000002</v>
      </c>
      <c r="S49" s="137">
        <f t="shared" si="22"/>
        <v>2977</v>
      </c>
      <c r="T49" s="137">
        <f t="shared" si="22"/>
        <v>3200.3</v>
      </c>
      <c r="U49" s="137">
        <f t="shared" ref="U49:Y58" si="24">ROUND($C49*$I49*U$6,1)</f>
        <v>1980.2</v>
      </c>
      <c r="V49" s="137">
        <f t="shared" si="24"/>
        <v>2341.5</v>
      </c>
      <c r="W49" s="137">
        <f t="shared" si="24"/>
        <v>2124.6999999999998</v>
      </c>
      <c r="X49" s="137">
        <f t="shared" si="24"/>
        <v>3136.5</v>
      </c>
      <c r="Y49" s="137">
        <f t="shared" si="24"/>
        <v>4336.1000000000004</v>
      </c>
      <c r="Z49" s="137">
        <f t="shared" ref="Z49:AB68" si="25">ROUND($J49*Z$6,1)</f>
        <v>2415.3000000000002</v>
      </c>
      <c r="AA49" s="137">
        <f t="shared" si="25"/>
        <v>3074</v>
      </c>
      <c r="AB49" s="137">
        <f t="shared" si="25"/>
        <v>4391.3999999999996</v>
      </c>
    </row>
    <row r="50" spans="1:28" x14ac:dyDescent="0.2">
      <c r="A50" s="63">
        <v>1989</v>
      </c>
      <c r="B50" s="50" t="s">
        <v>58</v>
      </c>
      <c r="C50" s="51">
        <v>25</v>
      </c>
      <c r="D50" s="47">
        <f t="shared" si="13"/>
        <v>1015.8</v>
      </c>
      <c r="E50" s="46">
        <v>40.631999999999998</v>
      </c>
      <c r="F50" s="47">
        <f t="shared" si="21"/>
        <v>297.7</v>
      </c>
      <c r="G50" s="153">
        <v>11.907999999999999</v>
      </c>
      <c r="H50" s="47">
        <f t="shared" si="14"/>
        <v>289.10000000000002</v>
      </c>
      <c r="I50" s="153">
        <v>11.563000000000001</v>
      </c>
      <c r="J50" s="47">
        <f t="shared" si="15"/>
        <v>292.8</v>
      </c>
      <c r="K50" s="153">
        <v>11.71</v>
      </c>
      <c r="L50" s="47">
        <f t="shared" si="16"/>
        <v>296.7</v>
      </c>
      <c r="M50" s="153">
        <v>11.869</v>
      </c>
      <c r="N50" s="47">
        <f t="shared" si="17"/>
        <v>302</v>
      </c>
      <c r="O50" s="153">
        <v>12.077999999999999</v>
      </c>
      <c r="P50" s="137">
        <f t="shared" si="22"/>
        <v>327.5</v>
      </c>
      <c r="Q50" s="137">
        <f t="shared" si="22"/>
        <v>401.9</v>
      </c>
      <c r="R50" s="137">
        <f t="shared" si="22"/>
        <v>446.6</v>
      </c>
      <c r="S50" s="137">
        <f t="shared" si="22"/>
        <v>595.4</v>
      </c>
      <c r="T50" s="137">
        <f t="shared" si="22"/>
        <v>640.1</v>
      </c>
      <c r="U50" s="137">
        <f t="shared" si="24"/>
        <v>396</v>
      </c>
      <c r="V50" s="137">
        <f t="shared" si="24"/>
        <v>468.3</v>
      </c>
      <c r="W50" s="137">
        <f t="shared" si="24"/>
        <v>424.9</v>
      </c>
      <c r="X50" s="137">
        <f t="shared" si="24"/>
        <v>627.29999999999995</v>
      </c>
      <c r="Y50" s="137">
        <f t="shared" si="24"/>
        <v>867.2</v>
      </c>
      <c r="Z50" s="137">
        <f t="shared" si="25"/>
        <v>483.1</v>
      </c>
      <c r="AA50" s="137">
        <f t="shared" si="25"/>
        <v>614.9</v>
      </c>
      <c r="AB50" s="137">
        <f t="shared" si="25"/>
        <v>878.4</v>
      </c>
    </row>
    <row r="51" spans="1:28" x14ac:dyDescent="0.2">
      <c r="A51" s="63">
        <v>1992</v>
      </c>
      <c r="B51" s="64" t="s">
        <v>59</v>
      </c>
      <c r="C51" s="65">
        <v>25</v>
      </c>
      <c r="D51" s="47">
        <f t="shared" si="13"/>
        <v>1015.8</v>
      </c>
      <c r="E51" s="46">
        <v>40.631999999999998</v>
      </c>
      <c r="F51" s="47">
        <f t="shared" si="21"/>
        <v>297.7</v>
      </c>
      <c r="G51" s="153">
        <v>11.907999999999999</v>
      </c>
      <c r="H51" s="47">
        <f t="shared" si="14"/>
        <v>289.10000000000002</v>
      </c>
      <c r="I51" s="153">
        <v>11.563000000000001</v>
      </c>
      <c r="J51" s="47">
        <f t="shared" si="15"/>
        <v>292.8</v>
      </c>
      <c r="K51" s="153">
        <v>11.71</v>
      </c>
      <c r="L51" s="47">
        <f t="shared" si="16"/>
        <v>296.7</v>
      </c>
      <c r="M51" s="153">
        <v>11.869</v>
      </c>
      <c r="N51" s="47">
        <f t="shared" si="17"/>
        <v>302</v>
      </c>
      <c r="O51" s="153">
        <v>12.077999999999999</v>
      </c>
      <c r="P51" s="137">
        <f t="shared" si="22"/>
        <v>327.5</v>
      </c>
      <c r="Q51" s="137">
        <f t="shared" si="22"/>
        <v>401.9</v>
      </c>
      <c r="R51" s="137">
        <f t="shared" si="22"/>
        <v>446.6</v>
      </c>
      <c r="S51" s="137">
        <f t="shared" si="22"/>
        <v>595.4</v>
      </c>
      <c r="T51" s="137">
        <f t="shared" si="22"/>
        <v>640.1</v>
      </c>
      <c r="U51" s="137">
        <f t="shared" si="24"/>
        <v>396</v>
      </c>
      <c r="V51" s="137">
        <f t="shared" si="24"/>
        <v>468.3</v>
      </c>
      <c r="W51" s="137">
        <f t="shared" si="24"/>
        <v>424.9</v>
      </c>
      <c r="X51" s="137">
        <f t="shared" si="24"/>
        <v>627.29999999999995</v>
      </c>
      <c r="Y51" s="137">
        <f t="shared" si="24"/>
        <v>867.2</v>
      </c>
      <c r="Z51" s="137">
        <f t="shared" si="25"/>
        <v>483.1</v>
      </c>
      <c r="AA51" s="137">
        <f t="shared" si="25"/>
        <v>614.9</v>
      </c>
      <c r="AB51" s="137">
        <f t="shared" si="25"/>
        <v>878.4</v>
      </c>
    </row>
    <row r="52" spans="1:28" x14ac:dyDescent="0.2">
      <c r="A52" s="63">
        <v>2025</v>
      </c>
      <c r="B52" s="50" t="s">
        <v>60</v>
      </c>
      <c r="C52" s="51">
        <v>229.4</v>
      </c>
      <c r="D52" s="47">
        <f t="shared" si="13"/>
        <v>9321</v>
      </c>
      <c r="E52" s="46">
        <v>40.631999999999998</v>
      </c>
      <c r="F52" s="47">
        <f t="shared" si="21"/>
        <v>2731.7</v>
      </c>
      <c r="G52" s="153">
        <v>11.907999999999999</v>
      </c>
      <c r="H52" s="47">
        <f t="shared" si="14"/>
        <v>2652.6</v>
      </c>
      <c r="I52" s="153">
        <v>11.563000000000001</v>
      </c>
      <c r="J52" s="47">
        <f t="shared" si="15"/>
        <v>2686.3</v>
      </c>
      <c r="K52" s="153">
        <v>11.71</v>
      </c>
      <c r="L52" s="47">
        <f t="shared" si="16"/>
        <v>2722.7</v>
      </c>
      <c r="M52" s="153">
        <v>11.869</v>
      </c>
      <c r="N52" s="47">
        <f t="shared" si="17"/>
        <v>2770.7</v>
      </c>
      <c r="O52" s="153">
        <v>12.077999999999999</v>
      </c>
      <c r="P52" s="137">
        <f t="shared" si="22"/>
        <v>3004.9</v>
      </c>
      <c r="Q52" s="137">
        <f t="shared" si="22"/>
        <v>3687.8</v>
      </c>
      <c r="R52" s="137">
        <f t="shared" si="22"/>
        <v>4097.5</v>
      </c>
      <c r="S52" s="137">
        <f t="shared" si="22"/>
        <v>5463.4</v>
      </c>
      <c r="T52" s="137">
        <f t="shared" si="22"/>
        <v>5873.1</v>
      </c>
      <c r="U52" s="137">
        <f t="shared" si="24"/>
        <v>3634</v>
      </c>
      <c r="V52" s="137">
        <f t="shared" si="24"/>
        <v>4297.1000000000004</v>
      </c>
      <c r="W52" s="137">
        <f t="shared" si="24"/>
        <v>3899.3</v>
      </c>
      <c r="X52" s="137">
        <f t="shared" si="24"/>
        <v>5756</v>
      </c>
      <c r="Y52" s="137">
        <f t="shared" si="24"/>
        <v>7957.7</v>
      </c>
      <c r="Z52" s="137">
        <f t="shared" si="25"/>
        <v>4432.3999999999996</v>
      </c>
      <c r="AA52" s="137">
        <f t="shared" si="25"/>
        <v>5641.2</v>
      </c>
      <c r="AB52" s="137">
        <f t="shared" si="25"/>
        <v>8058.9</v>
      </c>
    </row>
    <row r="53" spans="1:28" x14ac:dyDescent="0.2">
      <c r="A53" s="63">
        <v>2049</v>
      </c>
      <c r="B53" s="64" t="s">
        <v>61</v>
      </c>
      <c r="C53" s="65">
        <v>132.1</v>
      </c>
      <c r="D53" s="47">
        <f t="shared" si="13"/>
        <v>5367.5</v>
      </c>
      <c r="E53" s="46">
        <v>40.631999999999998</v>
      </c>
      <c r="F53" s="47">
        <f t="shared" si="21"/>
        <v>1573</v>
      </c>
      <c r="G53" s="153">
        <v>11.907999999999999</v>
      </c>
      <c r="H53" s="47">
        <f t="shared" si="14"/>
        <v>1527.5</v>
      </c>
      <c r="I53" s="153">
        <v>11.563000000000001</v>
      </c>
      <c r="J53" s="47">
        <f t="shared" si="15"/>
        <v>1546.9</v>
      </c>
      <c r="K53" s="153">
        <v>11.71</v>
      </c>
      <c r="L53" s="47">
        <f t="shared" si="16"/>
        <v>1567.9</v>
      </c>
      <c r="M53" s="153">
        <v>11.869</v>
      </c>
      <c r="N53" s="47">
        <f t="shared" si="17"/>
        <v>1595.5</v>
      </c>
      <c r="O53" s="153">
        <v>12.077999999999999</v>
      </c>
      <c r="P53" s="137">
        <f t="shared" si="22"/>
        <v>1730.4</v>
      </c>
      <c r="Q53" s="137">
        <f t="shared" si="22"/>
        <v>2123.6</v>
      </c>
      <c r="R53" s="137">
        <f t="shared" si="22"/>
        <v>2359.6</v>
      </c>
      <c r="S53" s="137">
        <f t="shared" si="22"/>
        <v>3146.1</v>
      </c>
      <c r="T53" s="137">
        <f t="shared" si="22"/>
        <v>3382.1</v>
      </c>
      <c r="U53" s="137">
        <f t="shared" si="24"/>
        <v>2092.6</v>
      </c>
      <c r="V53" s="137">
        <f t="shared" si="24"/>
        <v>2474.5</v>
      </c>
      <c r="W53" s="137">
        <f t="shared" si="24"/>
        <v>2245.4</v>
      </c>
      <c r="X53" s="137">
        <f t="shared" si="24"/>
        <v>3314.6</v>
      </c>
      <c r="Y53" s="137">
        <f t="shared" si="24"/>
        <v>4582.3999999999996</v>
      </c>
      <c r="Z53" s="137">
        <f t="shared" si="25"/>
        <v>2552.4</v>
      </c>
      <c r="AA53" s="137">
        <f t="shared" si="25"/>
        <v>3248.5</v>
      </c>
      <c r="AB53" s="137">
        <f t="shared" si="25"/>
        <v>4640.7</v>
      </c>
    </row>
    <row r="54" spans="1:28" x14ac:dyDescent="0.2">
      <c r="A54" s="63">
        <v>2053</v>
      </c>
      <c r="B54" s="50" t="s">
        <v>62</v>
      </c>
      <c r="C54" s="51">
        <v>137</v>
      </c>
      <c r="D54" s="47">
        <f t="shared" si="13"/>
        <v>5566.6</v>
      </c>
      <c r="E54" s="46">
        <v>40.631999999999998</v>
      </c>
      <c r="F54" s="47">
        <f t="shared" si="21"/>
        <v>1631.4</v>
      </c>
      <c r="G54" s="153">
        <v>11.907999999999999</v>
      </c>
      <c r="H54" s="47">
        <f t="shared" si="14"/>
        <v>1584.1</v>
      </c>
      <c r="I54" s="153">
        <v>11.563000000000001</v>
      </c>
      <c r="J54" s="47">
        <f t="shared" si="15"/>
        <v>1604.3</v>
      </c>
      <c r="K54" s="153">
        <v>11.71</v>
      </c>
      <c r="L54" s="47">
        <f t="shared" si="16"/>
        <v>1626.1</v>
      </c>
      <c r="M54" s="153">
        <v>11.869</v>
      </c>
      <c r="N54" s="47">
        <f t="shared" si="17"/>
        <v>1654.7</v>
      </c>
      <c r="O54" s="153">
        <v>12.077999999999999</v>
      </c>
      <c r="P54" s="137">
        <f t="shared" si="22"/>
        <v>1794.5</v>
      </c>
      <c r="Q54" s="137">
        <f t="shared" si="22"/>
        <v>2202.4</v>
      </c>
      <c r="R54" s="137">
        <f t="shared" si="22"/>
        <v>2447.1</v>
      </c>
      <c r="S54" s="137">
        <f t="shared" si="22"/>
        <v>3262.8</v>
      </c>
      <c r="T54" s="137">
        <f t="shared" si="22"/>
        <v>3507.5</v>
      </c>
      <c r="U54" s="137">
        <f t="shared" si="24"/>
        <v>2170.3000000000002</v>
      </c>
      <c r="V54" s="137">
        <f t="shared" si="24"/>
        <v>2566.3000000000002</v>
      </c>
      <c r="W54" s="137">
        <f t="shared" si="24"/>
        <v>2328.6999999999998</v>
      </c>
      <c r="X54" s="137">
        <f t="shared" si="24"/>
        <v>3437.6</v>
      </c>
      <c r="Y54" s="137">
        <f t="shared" si="24"/>
        <v>4752.3999999999996</v>
      </c>
      <c r="Z54" s="137">
        <f t="shared" si="25"/>
        <v>2647.1</v>
      </c>
      <c r="AA54" s="137">
        <f t="shared" si="25"/>
        <v>3369</v>
      </c>
      <c r="AB54" s="137">
        <f t="shared" si="25"/>
        <v>4812.8999999999996</v>
      </c>
    </row>
    <row r="55" spans="1:28" x14ac:dyDescent="0.2">
      <c r="A55" s="63">
        <v>2063</v>
      </c>
      <c r="B55" s="64" t="s">
        <v>63</v>
      </c>
      <c r="C55" s="65">
        <v>20</v>
      </c>
      <c r="D55" s="47">
        <f t="shared" si="13"/>
        <v>812.6</v>
      </c>
      <c r="E55" s="46">
        <v>40.631999999999998</v>
      </c>
      <c r="F55" s="47">
        <f t="shared" si="21"/>
        <v>238.2</v>
      </c>
      <c r="G55" s="153">
        <v>11.907999999999999</v>
      </c>
      <c r="H55" s="47">
        <f t="shared" si="14"/>
        <v>231.3</v>
      </c>
      <c r="I55" s="153">
        <v>11.563000000000001</v>
      </c>
      <c r="J55" s="47">
        <f t="shared" si="15"/>
        <v>234.2</v>
      </c>
      <c r="K55" s="153">
        <v>11.71</v>
      </c>
      <c r="L55" s="47">
        <f t="shared" si="16"/>
        <v>237.4</v>
      </c>
      <c r="M55" s="153">
        <v>11.869</v>
      </c>
      <c r="N55" s="47">
        <f t="shared" si="17"/>
        <v>241.6</v>
      </c>
      <c r="O55" s="153">
        <v>12.077999999999999</v>
      </c>
      <c r="P55" s="137">
        <f t="shared" si="22"/>
        <v>262</v>
      </c>
      <c r="Q55" s="137">
        <f t="shared" si="22"/>
        <v>321.5</v>
      </c>
      <c r="R55" s="137">
        <f t="shared" si="22"/>
        <v>357.2</v>
      </c>
      <c r="S55" s="137">
        <f t="shared" si="22"/>
        <v>476.3</v>
      </c>
      <c r="T55" s="137">
        <f t="shared" si="22"/>
        <v>512</v>
      </c>
      <c r="U55" s="137">
        <f t="shared" si="24"/>
        <v>316.8</v>
      </c>
      <c r="V55" s="137">
        <f t="shared" si="24"/>
        <v>374.6</v>
      </c>
      <c r="W55" s="137">
        <f t="shared" si="24"/>
        <v>340</v>
      </c>
      <c r="X55" s="137">
        <f t="shared" si="24"/>
        <v>501.8</v>
      </c>
      <c r="Y55" s="137">
        <f t="shared" si="24"/>
        <v>693.8</v>
      </c>
      <c r="Z55" s="137">
        <f t="shared" si="25"/>
        <v>386.4</v>
      </c>
      <c r="AA55" s="137">
        <f t="shared" si="25"/>
        <v>491.8</v>
      </c>
      <c r="AB55" s="137">
        <f t="shared" si="25"/>
        <v>702.6</v>
      </c>
    </row>
    <row r="56" spans="1:28" x14ac:dyDescent="0.2">
      <c r="A56" s="63">
        <v>2137</v>
      </c>
      <c r="B56" s="50" t="s">
        <v>64</v>
      </c>
      <c r="C56" s="51">
        <v>60</v>
      </c>
      <c r="D56" s="47">
        <f t="shared" si="13"/>
        <v>2437.9</v>
      </c>
      <c r="E56" s="46">
        <v>40.631999999999998</v>
      </c>
      <c r="F56" s="47">
        <f t="shared" si="21"/>
        <v>714.5</v>
      </c>
      <c r="G56" s="153">
        <v>11.907999999999999</v>
      </c>
      <c r="H56" s="47">
        <f t="shared" si="14"/>
        <v>693.8</v>
      </c>
      <c r="I56" s="153">
        <v>11.563000000000001</v>
      </c>
      <c r="J56" s="47">
        <f t="shared" si="15"/>
        <v>702.6</v>
      </c>
      <c r="K56" s="153">
        <v>11.71</v>
      </c>
      <c r="L56" s="47">
        <f t="shared" si="16"/>
        <v>712.1</v>
      </c>
      <c r="M56" s="153">
        <v>11.869</v>
      </c>
      <c r="N56" s="47">
        <f t="shared" si="17"/>
        <v>724.7</v>
      </c>
      <c r="O56" s="153">
        <v>12.077999999999999</v>
      </c>
      <c r="P56" s="137">
        <f t="shared" si="22"/>
        <v>785.9</v>
      </c>
      <c r="Q56" s="137">
        <f t="shared" si="22"/>
        <v>964.5</v>
      </c>
      <c r="R56" s="137">
        <f t="shared" si="22"/>
        <v>1071.7</v>
      </c>
      <c r="S56" s="137">
        <f t="shared" si="22"/>
        <v>1429</v>
      </c>
      <c r="T56" s="137">
        <f t="shared" si="22"/>
        <v>1536.1</v>
      </c>
      <c r="U56" s="137">
        <f t="shared" si="24"/>
        <v>950.5</v>
      </c>
      <c r="V56" s="137">
        <f t="shared" si="24"/>
        <v>1123.9000000000001</v>
      </c>
      <c r="W56" s="137">
        <f t="shared" si="24"/>
        <v>1019.9</v>
      </c>
      <c r="X56" s="137">
        <f t="shared" si="24"/>
        <v>1505.5</v>
      </c>
      <c r="Y56" s="137">
        <f t="shared" si="24"/>
        <v>2081.3000000000002</v>
      </c>
      <c r="Z56" s="137">
        <f t="shared" si="25"/>
        <v>1159.3</v>
      </c>
      <c r="AA56" s="137">
        <f t="shared" si="25"/>
        <v>1475.5</v>
      </c>
      <c r="AB56" s="137">
        <f t="shared" si="25"/>
        <v>2107.8000000000002</v>
      </c>
    </row>
    <row r="57" spans="1:28" x14ac:dyDescent="0.2">
      <c r="A57" s="63">
        <v>2159</v>
      </c>
      <c r="B57" s="50" t="s">
        <v>65</v>
      </c>
      <c r="C57" s="51">
        <v>300</v>
      </c>
      <c r="D57" s="47">
        <f t="shared" si="13"/>
        <v>12189.6</v>
      </c>
      <c r="E57" s="46">
        <v>40.631999999999998</v>
      </c>
      <c r="F57" s="47">
        <f t="shared" si="21"/>
        <v>3572.4</v>
      </c>
      <c r="G57" s="153">
        <v>11.907999999999999</v>
      </c>
      <c r="H57" s="47">
        <f t="shared" si="14"/>
        <v>3468.9</v>
      </c>
      <c r="I57" s="153">
        <v>11.563000000000001</v>
      </c>
      <c r="J57" s="47">
        <f t="shared" si="15"/>
        <v>3513</v>
      </c>
      <c r="K57" s="153">
        <v>11.71</v>
      </c>
      <c r="L57" s="47">
        <f t="shared" si="16"/>
        <v>3560.7</v>
      </c>
      <c r="M57" s="153">
        <v>11.869</v>
      </c>
      <c r="N57" s="47">
        <f t="shared" si="17"/>
        <v>3623.4</v>
      </c>
      <c r="O57" s="153">
        <v>12.077999999999999</v>
      </c>
      <c r="P57" s="137">
        <f t="shared" si="22"/>
        <v>3929.6</v>
      </c>
      <c r="Q57" s="137">
        <f t="shared" si="22"/>
        <v>4822.7</v>
      </c>
      <c r="R57" s="137">
        <f t="shared" si="22"/>
        <v>5358.6</v>
      </c>
      <c r="S57" s="137">
        <f t="shared" si="22"/>
        <v>7144.8</v>
      </c>
      <c r="T57" s="137">
        <f t="shared" si="22"/>
        <v>7680.7</v>
      </c>
      <c r="U57" s="137">
        <f t="shared" si="24"/>
        <v>4752.3999999999996</v>
      </c>
      <c r="V57" s="137">
        <f t="shared" si="24"/>
        <v>5619.6</v>
      </c>
      <c r="W57" s="137">
        <f t="shared" si="24"/>
        <v>5099.3</v>
      </c>
      <c r="X57" s="137">
        <f t="shared" si="24"/>
        <v>7527.5</v>
      </c>
      <c r="Y57" s="137">
        <f t="shared" si="24"/>
        <v>10406.700000000001</v>
      </c>
      <c r="Z57" s="137">
        <f t="shared" si="25"/>
        <v>5796.5</v>
      </c>
      <c r="AA57" s="137">
        <f t="shared" si="25"/>
        <v>7377.3</v>
      </c>
      <c r="AB57" s="137">
        <f t="shared" si="25"/>
        <v>10539</v>
      </c>
    </row>
    <row r="58" spans="1:28" x14ac:dyDescent="0.2">
      <c r="A58" s="63">
        <v>2185</v>
      </c>
      <c r="B58" s="50" t="s">
        <v>66</v>
      </c>
      <c r="C58" s="51">
        <v>135</v>
      </c>
      <c r="D58" s="47">
        <f t="shared" si="13"/>
        <v>5485.3</v>
      </c>
      <c r="E58" s="46">
        <v>40.631999999999998</v>
      </c>
      <c r="F58" s="47">
        <f t="shared" si="21"/>
        <v>1607.6</v>
      </c>
      <c r="G58" s="153">
        <v>11.907999999999999</v>
      </c>
      <c r="H58" s="47">
        <f t="shared" si="14"/>
        <v>1561</v>
      </c>
      <c r="I58" s="153">
        <v>11.563000000000001</v>
      </c>
      <c r="J58" s="47">
        <f t="shared" si="15"/>
        <v>1580.9</v>
      </c>
      <c r="K58" s="153">
        <v>11.71</v>
      </c>
      <c r="L58" s="47">
        <f t="shared" si="16"/>
        <v>1602.3</v>
      </c>
      <c r="M58" s="153">
        <v>11.869</v>
      </c>
      <c r="N58" s="47">
        <f t="shared" si="17"/>
        <v>1630.5</v>
      </c>
      <c r="O58" s="153">
        <v>12.077999999999999</v>
      </c>
      <c r="P58" s="137">
        <f t="shared" si="22"/>
        <v>1768.3</v>
      </c>
      <c r="Q58" s="137">
        <f t="shared" si="22"/>
        <v>2170.1999999999998</v>
      </c>
      <c r="R58" s="137">
        <f t="shared" si="22"/>
        <v>2411.4</v>
      </c>
      <c r="S58" s="137">
        <f t="shared" si="22"/>
        <v>3215.2</v>
      </c>
      <c r="T58" s="137">
        <f t="shared" si="22"/>
        <v>3456.3</v>
      </c>
      <c r="U58" s="137">
        <f t="shared" si="24"/>
        <v>2138.6</v>
      </c>
      <c r="V58" s="137">
        <f t="shared" si="24"/>
        <v>2528.8000000000002</v>
      </c>
      <c r="W58" s="137">
        <f t="shared" si="24"/>
        <v>2294.6999999999998</v>
      </c>
      <c r="X58" s="137">
        <f t="shared" si="24"/>
        <v>3387.4</v>
      </c>
      <c r="Y58" s="137">
        <f t="shared" si="24"/>
        <v>4683</v>
      </c>
      <c r="Z58" s="137">
        <f t="shared" si="25"/>
        <v>2608.5</v>
      </c>
      <c r="AA58" s="137">
        <f t="shared" si="25"/>
        <v>3319.9</v>
      </c>
      <c r="AB58" s="137">
        <f t="shared" si="25"/>
        <v>4742.7</v>
      </c>
    </row>
    <row r="59" spans="1:28" x14ac:dyDescent="0.2">
      <c r="A59" s="63">
        <v>2197</v>
      </c>
      <c r="B59" s="64" t="s">
        <v>67</v>
      </c>
      <c r="C59" s="65">
        <v>99.8</v>
      </c>
      <c r="D59" s="47">
        <f t="shared" si="13"/>
        <v>4055.1</v>
      </c>
      <c r="E59" s="46">
        <v>40.631999999999998</v>
      </c>
      <c r="F59" s="47">
        <f t="shared" si="21"/>
        <v>1188.4000000000001</v>
      </c>
      <c r="G59" s="153">
        <v>11.907999999999999</v>
      </c>
      <c r="H59" s="47">
        <f t="shared" si="14"/>
        <v>1154</v>
      </c>
      <c r="I59" s="153">
        <v>11.563000000000001</v>
      </c>
      <c r="J59" s="47">
        <f t="shared" si="15"/>
        <v>1168.7</v>
      </c>
      <c r="K59" s="153">
        <v>11.71</v>
      </c>
      <c r="L59" s="47">
        <f t="shared" si="16"/>
        <v>1184.5</v>
      </c>
      <c r="M59" s="153">
        <v>11.869</v>
      </c>
      <c r="N59" s="47">
        <f t="shared" si="17"/>
        <v>1205.4000000000001</v>
      </c>
      <c r="O59" s="153">
        <v>12.077999999999999</v>
      </c>
      <c r="P59" s="137">
        <f t="shared" si="22"/>
        <v>1307.3</v>
      </c>
      <c r="Q59" s="137">
        <f t="shared" si="22"/>
        <v>1604.4</v>
      </c>
      <c r="R59" s="137">
        <f t="shared" si="22"/>
        <v>1782.6</v>
      </c>
      <c r="S59" s="137">
        <f t="shared" si="22"/>
        <v>2376.8000000000002</v>
      </c>
      <c r="T59" s="137">
        <f t="shared" si="22"/>
        <v>2555.1</v>
      </c>
      <c r="U59" s="137">
        <f t="shared" ref="U59:Y68" si="26">ROUND($C59*$I59*U$6,1)</f>
        <v>1581</v>
      </c>
      <c r="V59" s="137">
        <f t="shared" si="26"/>
        <v>1869.5</v>
      </c>
      <c r="W59" s="137">
        <f t="shared" si="26"/>
        <v>1696.4</v>
      </c>
      <c r="X59" s="137">
        <f t="shared" si="26"/>
        <v>2504.1999999999998</v>
      </c>
      <c r="Y59" s="137">
        <f t="shared" si="26"/>
        <v>3462</v>
      </c>
      <c r="Z59" s="137">
        <f t="shared" si="25"/>
        <v>1928.4</v>
      </c>
      <c r="AA59" s="137">
        <f t="shared" si="25"/>
        <v>2454.3000000000002</v>
      </c>
      <c r="AB59" s="137">
        <f t="shared" si="25"/>
        <v>3506.1</v>
      </c>
    </row>
    <row r="60" spans="1:28" ht="25.5" x14ac:dyDescent="0.2">
      <c r="A60" s="63">
        <v>2207</v>
      </c>
      <c r="B60" s="64" t="s">
        <v>68</v>
      </c>
      <c r="C60" s="65">
        <v>55.9</v>
      </c>
      <c r="D60" s="47">
        <f t="shared" si="13"/>
        <v>2271.3000000000002</v>
      </c>
      <c r="E60" s="46">
        <v>40.631999999999998</v>
      </c>
      <c r="F60" s="47">
        <f t="shared" si="21"/>
        <v>665.7</v>
      </c>
      <c r="G60" s="153">
        <v>11.907999999999999</v>
      </c>
      <c r="H60" s="47">
        <f t="shared" si="14"/>
        <v>646.4</v>
      </c>
      <c r="I60" s="153">
        <v>11.563000000000001</v>
      </c>
      <c r="J60" s="47">
        <f t="shared" si="15"/>
        <v>654.6</v>
      </c>
      <c r="K60" s="153">
        <v>11.71</v>
      </c>
      <c r="L60" s="47">
        <f t="shared" si="16"/>
        <v>663.5</v>
      </c>
      <c r="M60" s="153">
        <v>11.869</v>
      </c>
      <c r="N60" s="47">
        <f t="shared" si="17"/>
        <v>675.2</v>
      </c>
      <c r="O60" s="153">
        <v>12.077999999999999</v>
      </c>
      <c r="P60" s="137">
        <f t="shared" si="22"/>
        <v>732.2</v>
      </c>
      <c r="Q60" s="137">
        <f t="shared" si="22"/>
        <v>898.6</v>
      </c>
      <c r="R60" s="137">
        <f t="shared" si="22"/>
        <v>998.5</v>
      </c>
      <c r="S60" s="137">
        <f t="shared" si="22"/>
        <v>1331.3</v>
      </c>
      <c r="T60" s="137">
        <f t="shared" si="22"/>
        <v>1431.2</v>
      </c>
      <c r="U60" s="137">
        <f t="shared" si="26"/>
        <v>885.5</v>
      </c>
      <c r="V60" s="137">
        <f t="shared" si="26"/>
        <v>1047.0999999999999</v>
      </c>
      <c r="W60" s="137">
        <f t="shared" si="26"/>
        <v>950.2</v>
      </c>
      <c r="X60" s="137">
        <f t="shared" si="26"/>
        <v>1402.6</v>
      </c>
      <c r="Y60" s="137">
        <f t="shared" si="26"/>
        <v>1939.1</v>
      </c>
      <c r="Z60" s="137">
        <f t="shared" si="25"/>
        <v>1080.0999999999999</v>
      </c>
      <c r="AA60" s="137">
        <f t="shared" si="25"/>
        <v>1374.7</v>
      </c>
      <c r="AB60" s="137">
        <f t="shared" si="25"/>
        <v>1963.8</v>
      </c>
    </row>
    <row r="61" spans="1:28" x14ac:dyDescent="0.2">
      <c r="A61" s="63">
        <v>2233</v>
      </c>
      <c r="B61" s="50" t="s">
        <v>69</v>
      </c>
      <c r="C61" s="51">
        <v>220</v>
      </c>
      <c r="D61" s="47">
        <f t="shared" ref="D61:D79" si="27">ROUND(E61*C61,1)</f>
        <v>8939</v>
      </c>
      <c r="E61" s="46">
        <v>40.631999999999998</v>
      </c>
      <c r="F61" s="47">
        <f t="shared" si="21"/>
        <v>2619.8000000000002</v>
      </c>
      <c r="G61" s="153">
        <v>11.907999999999999</v>
      </c>
      <c r="H61" s="47">
        <f t="shared" ref="H61:H79" si="28">ROUND(C61*I61,1)</f>
        <v>2543.9</v>
      </c>
      <c r="I61" s="153">
        <v>11.563000000000001</v>
      </c>
      <c r="J61" s="47">
        <f t="shared" ref="J61:J79" si="29">ROUND(K61*C61,1)</f>
        <v>2576.1999999999998</v>
      </c>
      <c r="K61" s="153">
        <v>11.71</v>
      </c>
      <c r="L61" s="47">
        <f t="shared" ref="L61:L79" si="30">ROUND(C61*M61,1)</f>
        <v>2611.1999999999998</v>
      </c>
      <c r="M61" s="153">
        <v>11.869</v>
      </c>
      <c r="N61" s="47">
        <f t="shared" ref="N61:N79" si="31">ROUND(O61*C61,1)</f>
        <v>2657.2</v>
      </c>
      <c r="O61" s="153">
        <v>12.077999999999999</v>
      </c>
      <c r="P61" s="137">
        <f t="shared" si="22"/>
        <v>2881.7</v>
      </c>
      <c r="Q61" s="137">
        <f t="shared" si="22"/>
        <v>3536.7</v>
      </c>
      <c r="R61" s="137">
        <f t="shared" si="22"/>
        <v>3929.6</v>
      </c>
      <c r="S61" s="137">
        <f t="shared" si="22"/>
        <v>5239.5</v>
      </c>
      <c r="T61" s="137">
        <f t="shared" si="22"/>
        <v>5632.5</v>
      </c>
      <c r="U61" s="137">
        <f t="shared" si="26"/>
        <v>3485.1</v>
      </c>
      <c r="V61" s="137">
        <f t="shared" si="26"/>
        <v>4121.1000000000004</v>
      </c>
      <c r="W61" s="137">
        <f t="shared" si="26"/>
        <v>3739.5</v>
      </c>
      <c r="X61" s="137">
        <f t="shared" si="26"/>
        <v>5520.2</v>
      </c>
      <c r="Y61" s="137">
        <f t="shared" si="26"/>
        <v>7631.6</v>
      </c>
      <c r="Z61" s="137">
        <f t="shared" si="25"/>
        <v>4250.7</v>
      </c>
      <c r="AA61" s="137">
        <f t="shared" si="25"/>
        <v>5410</v>
      </c>
      <c r="AB61" s="137">
        <f t="shared" si="25"/>
        <v>7728.6</v>
      </c>
    </row>
    <row r="62" spans="1:28" x14ac:dyDescent="0.2">
      <c r="A62" s="63">
        <v>2235</v>
      </c>
      <c r="B62" s="50" t="s">
        <v>70</v>
      </c>
      <c r="C62" s="51">
        <v>23.3</v>
      </c>
      <c r="D62" s="47">
        <f t="shared" si="27"/>
        <v>946.7</v>
      </c>
      <c r="E62" s="46">
        <v>40.631999999999998</v>
      </c>
      <c r="F62" s="47">
        <f t="shared" si="21"/>
        <v>277.5</v>
      </c>
      <c r="G62" s="153">
        <v>11.907999999999999</v>
      </c>
      <c r="H62" s="47">
        <f t="shared" si="28"/>
        <v>269.39999999999998</v>
      </c>
      <c r="I62" s="153">
        <v>11.563000000000001</v>
      </c>
      <c r="J62" s="47">
        <f t="shared" si="29"/>
        <v>272.8</v>
      </c>
      <c r="K62" s="153">
        <v>11.71</v>
      </c>
      <c r="L62" s="47">
        <f t="shared" si="30"/>
        <v>276.5</v>
      </c>
      <c r="M62" s="153">
        <v>11.869</v>
      </c>
      <c r="N62" s="47">
        <f t="shared" si="31"/>
        <v>281.39999999999998</v>
      </c>
      <c r="O62" s="153">
        <v>12.077999999999999</v>
      </c>
      <c r="P62" s="137">
        <f t="shared" ref="P62:T79" si="32">ROUND($C62*$G62*P$6,1)</f>
        <v>305.2</v>
      </c>
      <c r="Q62" s="137">
        <f t="shared" si="32"/>
        <v>374.6</v>
      </c>
      <c r="R62" s="137">
        <f t="shared" si="32"/>
        <v>416.2</v>
      </c>
      <c r="S62" s="137">
        <f t="shared" si="32"/>
        <v>554.9</v>
      </c>
      <c r="T62" s="137">
        <f t="shared" si="32"/>
        <v>596.5</v>
      </c>
      <c r="U62" s="137">
        <f t="shared" si="26"/>
        <v>369.1</v>
      </c>
      <c r="V62" s="137">
        <f t="shared" si="26"/>
        <v>436.5</v>
      </c>
      <c r="W62" s="137">
        <f t="shared" si="26"/>
        <v>396</v>
      </c>
      <c r="X62" s="137">
        <f t="shared" si="26"/>
        <v>584.6</v>
      </c>
      <c r="Y62" s="137">
        <f t="shared" si="26"/>
        <v>808.3</v>
      </c>
      <c r="Z62" s="137">
        <f t="shared" si="25"/>
        <v>450.1</v>
      </c>
      <c r="AA62" s="137">
        <f t="shared" si="25"/>
        <v>572.9</v>
      </c>
      <c r="AB62" s="137">
        <f t="shared" si="25"/>
        <v>818.4</v>
      </c>
    </row>
    <row r="63" spans="1:28" x14ac:dyDescent="0.2">
      <c r="A63" s="63">
        <v>2237</v>
      </c>
      <c r="B63" s="50" t="s">
        <v>71</v>
      </c>
      <c r="C63" s="51">
        <v>105</v>
      </c>
      <c r="D63" s="47">
        <f t="shared" si="27"/>
        <v>4266.3999999999996</v>
      </c>
      <c r="E63" s="46">
        <v>40.631999999999998</v>
      </c>
      <c r="F63" s="47">
        <f t="shared" si="21"/>
        <v>1250.3</v>
      </c>
      <c r="G63" s="153">
        <v>11.907999999999999</v>
      </c>
      <c r="H63" s="47">
        <f t="shared" si="28"/>
        <v>1214.0999999999999</v>
      </c>
      <c r="I63" s="153">
        <v>11.563000000000001</v>
      </c>
      <c r="J63" s="47">
        <f t="shared" si="29"/>
        <v>1229.5999999999999</v>
      </c>
      <c r="K63" s="153">
        <v>11.71</v>
      </c>
      <c r="L63" s="47">
        <f t="shared" si="30"/>
        <v>1246.2</v>
      </c>
      <c r="M63" s="153">
        <v>11.869</v>
      </c>
      <c r="N63" s="47">
        <f t="shared" si="31"/>
        <v>1268.2</v>
      </c>
      <c r="O63" s="153">
        <v>12.077999999999999</v>
      </c>
      <c r="P63" s="137">
        <f t="shared" si="32"/>
        <v>1375.4</v>
      </c>
      <c r="Q63" s="137">
        <f t="shared" si="32"/>
        <v>1688</v>
      </c>
      <c r="R63" s="137">
        <f t="shared" si="32"/>
        <v>1875.5</v>
      </c>
      <c r="S63" s="137">
        <f t="shared" si="32"/>
        <v>2500.6999999999998</v>
      </c>
      <c r="T63" s="137">
        <f t="shared" si="32"/>
        <v>2688.2</v>
      </c>
      <c r="U63" s="137">
        <f t="shared" si="26"/>
        <v>1663.3</v>
      </c>
      <c r="V63" s="137">
        <f t="shared" si="26"/>
        <v>1966.9</v>
      </c>
      <c r="W63" s="137">
        <f t="shared" si="26"/>
        <v>1784.7</v>
      </c>
      <c r="X63" s="137">
        <f t="shared" si="26"/>
        <v>2634.6</v>
      </c>
      <c r="Y63" s="137">
        <f t="shared" si="26"/>
        <v>3642.3</v>
      </c>
      <c r="Z63" s="137">
        <f t="shared" si="25"/>
        <v>2028.8</v>
      </c>
      <c r="AA63" s="137">
        <f t="shared" si="25"/>
        <v>2582.1999999999998</v>
      </c>
      <c r="AB63" s="137">
        <f t="shared" si="25"/>
        <v>3688.8</v>
      </c>
    </row>
    <row r="64" spans="1:28" x14ac:dyDescent="0.2">
      <c r="A64" s="63">
        <v>2245</v>
      </c>
      <c r="B64" s="64" t="s">
        <v>72</v>
      </c>
      <c r="C64" s="65">
        <v>252</v>
      </c>
      <c r="D64" s="47">
        <f t="shared" si="27"/>
        <v>10239.299999999999</v>
      </c>
      <c r="E64" s="46">
        <v>40.631999999999998</v>
      </c>
      <c r="F64" s="47">
        <f t="shared" si="21"/>
        <v>3000.8</v>
      </c>
      <c r="G64" s="153">
        <v>11.907999999999999</v>
      </c>
      <c r="H64" s="47">
        <f t="shared" si="28"/>
        <v>2913.9</v>
      </c>
      <c r="I64" s="153">
        <v>11.563000000000001</v>
      </c>
      <c r="J64" s="47">
        <f t="shared" si="29"/>
        <v>2950.9</v>
      </c>
      <c r="K64" s="153">
        <v>11.71</v>
      </c>
      <c r="L64" s="47">
        <f t="shared" si="30"/>
        <v>2991</v>
      </c>
      <c r="M64" s="153">
        <v>11.869</v>
      </c>
      <c r="N64" s="47">
        <f t="shared" si="31"/>
        <v>3043.7</v>
      </c>
      <c r="O64" s="153">
        <v>12.077999999999999</v>
      </c>
      <c r="P64" s="137">
        <f t="shared" si="32"/>
        <v>3300.9</v>
      </c>
      <c r="Q64" s="137">
        <f t="shared" si="32"/>
        <v>4051.1</v>
      </c>
      <c r="R64" s="137">
        <f t="shared" si="32"/>
        <v>4501.2</v>
      </c>
      <c r="S64" s="137">
        <f t="shared" si="32"/>
        <v>6001.6</v>
      </c>
      <c r="T64" s="137">
        <f t="shared" si="32"/>
        <v>6451.8</v>
      </c>
      <c r="U64" s="137">
        <f t="shared" si="26"/>
        <v>3992</v>
      </c>
      <c r="V64" s="137">
        <f t="shared" si="26"/>
        <v>4720.5</v>
      </c>
      <c r="W64" s="137">
        <f t="shared" si="26"/>
        <v>4283.3999999999996</v>
      </c>
      <c r="X64" s="137">
        <f t="shared" si="26"/>
        <v>6323.1</v>
      </c>
      <c r="Y64" s="137">
        <f t="shared" si="26"/>
        <v>8741.6</v>
      </c>
      <c r="Z64" s="137">
        <f t="shared" si="25"/>
        <v>4869</v>
      </c>
      <c r="AA64" s="137">
        <f t="shared" si="25"/>
        <v>6196.9</v>
      </c>
      <c r="AB64" s="137">
        <f t="shared" si="25"/>
        <v>8852.7000000000007</v>
      </c>
    </row>
    <row r="65" spans="1:28" x14ac:dyDescent="0.2">
      <c r="A65" s="63">
        <v>2253</v>
      </c>
      <c r="B65" s="64" t="s">
        <v>73</v>
      </c>
      <c r="C65" s="65">
        <v>336</v>
      </c>
      <c r="D65" s="47">
        <f t="shared" si="27"/>
        <v>13652.4</v>
      </c>
      <c r="E65" s="46">
        <v>40.631999999999998</v>
      </c>
      <c r="F65" s="47">
        <f t="shared" si="21"/>
        <v>4001.1</v>
      </c>
      <c r="G65" s="153">
        <v>11.907999999999999</v>
      </c>
      <c r="H65" s="47">
        <f t="shared" si="28"/>
        <v>3885.2</v>
      </c>
      <c r="I65" s="153">
        <v>11.563000000000001</v>
      </c>
      <c r="J65" s="47">
        <f t="shared" si="29"/>
        <v>3934.6</v>
      </c>
      <c r="K65" s="153">
        <v>11.71</v>
      </c>
      <c r="L65" s="47">
        <f t="shared" si="30"/>
        <v>3988</v>
      </c>
      <c r="M65" s="153">
        <v>11.869</v>
      </c>
      <c r="N65" s="47">
        <f t="shared" si="31"/>
        <v>4058.2</v>
      </c>
      <c r="O65" s="153">
        <v>12.077999999999999</v>
      </c>
      <c r="P65" s="137">
        <f t="shared" si="32"/>
        <v>4401.2</v>
      </c>
      <c r="Q65" s="137">
        <f t="shared" si="32"/>
        <v>5401.5</v>
      </c>
      <c r="R65" s="137">
        <f t="shared" si="32"/>
        <v>6001.6</v>
      </c>
      <c r="S65" s="137">
        <f t="shared" si="32"/>
        <v>8002.2</v>
      </c>
      <c r="T65" s="137">
        <f t="shared" si="32"/>
        <v>8602.2999999999993</v>
      </c>
      <c r="U65" s="137">
        <f t="shared" si="26"/>
        <v>5322.7</v>
      </c>
      <c r="V65" s="137">
        <f t="shared" si="26"/>
        <v>6294</v>
      </c>
      <c r="W65" s="137">
        <f t="shared" si="26"/>
        <v>5711.2</v>
      </c>
      <c r="X65" s="137">
        <f t="shared" si="26"/>
        <v>8430.7999999999993</v>
      </c>
      <c r="Y65" s="137">
        <f t="shared" si="26"/>
        <v>11655.5</v>
      </c>
      <c r="Z65" s="137">
        <f t="shared" si="25"/>
        <v>6492.1</v>
      </c>
      <c r="AA65" s="137">
        <f t="shared" si="25"/>
        <v>8262.7000000000007</v>
      </c>
      <c r="AB65" s="137">
        <f t="shared" si="25"/>
        <v>11803.8</v>
      </c>
    </row>
    <row r="66" spans="1:28" x14ac:dyDescent="0.2">
      <c r="A66" s="63">
        <v>2254</v>
      </c>
      <c r="B66" s="64" t="s">
        <v>74</v>
      </c>
      <c r="C66" s="65">
        <v>175</v>
      </c>
      <c r="D66" s="47">
        <f t="shared" si="27"/>
        <v>7110.6</v>
      </c>
      <c r="E66" s="46">
        <v>40.631999999999998</v>
      </c>
      <c r="F66" s="47">
        <f t="shared" si="21"/>
        <v>2083.9</v>
      </c>
      <c r="G66" s="153">
        <v>11.907999999999999</v>
      </c>
      <c r="H66" s="47">
        <f t="shared" si="28"/>
        <v>2023.5</v>
      </c>
      <c r="I66" s="153">
        <v>11.563000000000001</v>
      </c>
      <c r="J66" s="47">
        <f t="shared" si="29"/>
        <v>2049.3000000000002</v>
      </c>
      <c r="K66" s="153">
        <v>11.71</v>
      </c>
      <c r="L66" s="47">
        <f t="shared" si="30"/>
        <v>2077.1</v>
      </c>
      <c r="M66" s="153">
        <v>11.869</v>
      </c>
      <c r="N66" s="47">
        <f t="shared" si="31"/>
        <v>2113.6999999999998</v>
      </c>
      <c r="O66" s="153">
        <v>12.077999999999999</v>
      </c>
      <c r="P66" s="137">
        <f t="shared" si="32"/>
        <v>2292.3000000000002</v>
      </c>
      <c r="Q66" s="137">
        <f t="shared" si="32"/>
        <v>2813.3</v>
      </c>
      <c r="R66" s="137">
        <f t="shared" si="32"/>
        <v>3125.9</v>
      </c>
      <c r="S66" s="137">
        <f t="shared" si="32"/>
        <v>4167.8</v>
      </c>
      <c r="T66" s="137">
        <f t="shared" si="32"/>
        <v>4480.3999999999996</v>
      </c>
      <c r="U66" s="137">
        <f t="shared" si="26"/>
        <v>2772.2</v>
      </c>
      <c r="V66" s="137">
        <f t="shared" si="26"/>
        <v>3278.1</v>
      </c>
      <c r="W66" s="137">
        <f t="shared" si="26"/>
        <v>2974.6</v>
      </c>
      <c r="X66" s="137">
        <f t="shared" si="26"/>
        <v>4391</v>
      </c>
      <c r="Y66" s="137">
        <f t="shared" si="26"/>
        <v>6070.6</v>
      </c>
      <c r="Z66" s="137">
        <f t="shared" si="25"/>
        <v>3381.3</v>
      </c>
      <c r="AA66" s="137">
        <f t="shared" si="25"/>
        <v>4303.5</v>
      </c>
      <c r="AB66" s="137">
        <f t="shared" si="25"/>
        <v>6147.9</v>
      </c>
    </row>
    <row r="67" spans="1:28" x14ac:dyDescent="0.2">
      <c r="A67" s="63">
        <v>2257</v>
      </c>
      <c r="B67" s="64" t="s">
        <v>75</v>
      </c>
      <c r="C67" s="65">
        <v>252</v>
      </c>
      <c r="D67" s="47">
        <f t="shared" si="27"/>
        <v>10239.299999999999</v>
      </c>
      <c r="E67" s="46">
        <v>40.631999999999998</v>
      </c>
      <c r="F67" s="47">
        <f t="shared" si="21"/>
        <v>3000.8</v>
      </c>
      <c r="G67" s="153">
        <v>11.907999999999999</v>
      </c>
      <c r="H67" s="47">
        <f t="shared" si="28"/>
        <v>2913.9</v>
      </c>
      <c r="I67" s="153">
        <v>11.563000000000001</v>
      </c>
      <c r="J67" s="47">
        <f t="shared" si="29"/>
        <v>2950.9</v>
      </c>
      <c r="K67" s="153">
        <v>11.71</v>
      </c>
      <c r="L67" s="47">
        <f t="shared" si="30"/>
        <v>2991</v>
      </c>
      <c r="M67" s="153">
        <v>11.869</v>
      </c>
      <c r="N67" s="47">
        <f t="shared" si="31"/>
        <v>3043.7</v>
      </c>
      <c r="O67" s="153">
        <v>12.077999999999999</v>
      </c>
      <c r="P67" s="137">
        <f t="shared" si="32"/>
        <v>3300.9</v>
      </c>
      <c r="Q67" s="137">
        <f t="shared" si="32"/>
        <v>4051.1</v>
      </c>
      <c r="R67" s="137">
        <f t="shared" si="32"/>
        <v>4501.2</v>
      </c>
      <c r="S67" s="137">
        <f t="shared" si="32"/>
        <v>6001.6</v>
      </c>
      <c r="T67" s="137">
        <f t="shared" si="32"/>
        <v>6451.8</v>
      </c>
      <c r="U67" s="137">
        <f t="shared" si="26"/>
        <v>3992</v>
      </c>
      <c r="V67" s="137">
        <f t="shared" si="26"/>
        <v>4720.5</v>
      </c>
      <c r="W67" s="137">
        <f t="shared" si="26"/>
        <v>4283.3999999999996</v>
      </c>
      <c r="X67" s="137">
        <f t="shared" si="26"/>
        <v>6323.1</v>
      </c>
      <c r="Y67" s="137">
        <f t="shared" si="26"/>
        <v>8741.6</v>
      </c>
      <c r="Z67" s="137">
        <f t="shared" si="25"/>
        <v>4869</v>
      </c>
      <c r="AA67" s="137">
        <f t="shared" si="25"/>
        <v>6196.9</v>
      </c>
      <c r="AB67" s="137">
        <f t="shared" si="25"/>
        <v>8852.7000000000007</v>
      </c>
    </row>
    <row r="68" spans="1:28" x14ac:dyDescent="0.2">
      <c r="A68" s="63">
        <v>2259</v>
      </c>
      <c r="B68" s="50" t="s">
        <v>76</v>
      </c>
      <c r="C68" s="51">
        <v>336</v>
      </c>
      <c r="D68" s="47">
        <f t="shared" si="27"/>
        <v>13652.4</v>
      </c>
      <c r="E68" s="46">
        <v>40.631999999999998</v>
      </c>
      <c r="F68" s="47">
        <f t="shared" si="21"/>
        <v>4001.1</v>
      </c>
      <c r="G68" s="153">
        <v>11.907999999999999</v>
      </c>
      <c r="H68" s="47">
        <f t="shared" si="28"/>
        <v>3885.2</v>
      </c>
      <c r="I68" s="153">
        <v>11.563000000000001</v>
      </c>
      <c r="J68" s="47">
        <f t="shared" si="29"/>
        <v>3934.6</v>
      </c>
      <c r="K68" s="153">
        <v>11.71</v>
      </c>
      <c r="L68" s="47">
        <f t="shared" si="30"/>
        <v>3988</v>
      </c>
      <c r="M68" s="153">
        <v>11.869</v>
      </c>
      <c r="N68" s="47">
        <f t="shared" si="31"/>
        <v>4058.2</v>
      </c>
      <c r="O68" s="153">
        <v>12.077999999999999</v>
      </c>
      <c r="P68" s="137">
        <f t="shared" si="32"/>
        <v>4401.2</v>
      </c>
      <c r="Q68" s="137">
        <f t="shared" si="32"/>
        <v>5401.5</v>
      </c>
      <c r="R68" s="137">
        <f t="shared" si="32"/>
        <v>6001.6</v>
      </c>
      <c r="S68" s="137">
        <f t="shared" si="32"/>
        <v>8002.2</v>
      </c>
      <c r="T68" s="137">
        <f t="shared" si="32"/>
        <v>8602.2999999999993</v>
      </c>
      <c r="U68" s="137">
        <f t="shared" si="26"/>
        <v>5322.7</v>
      </c>
      <c r="V68" s="137">
        <f t="shared" si="26"/>
        <v>6294</v>
      </c>
      <c r="W68" s="137">
        <f t="shared" si="26"/>
        <v>5711.2</v>
      </c>
      <c r="X68" s="137">
        <f t="shared" si="26"/>
        <v>8430.7999999999993</v>
      </c>
      <c r="Y68" s="137">
        <f t="shared" si="26"/>
        <v>11655.5</v>
      </c>
      <c r="Z68" s="137">
        <f t="shared" si="25"/>
        <v>6492.1</v>
      </c>
      <c r="AA68" s="137">
        <f t="shared" si="25"/>
        <v>8262.7000000000007</v>
      </c>
      <c r="AB68" s="137">
        <f t="shared" si="25"/>
        <v>11803.8</v>
      </c>
    </row>
    <row r="69" spans="1:28" x14ac:dyDescent="0.2">
      <c r="A69" s="63">
        <v>2260</v>
      </c>
      <c r="B69" s="64" t="s">
        <v>77</v>
      </c>
      <c r="C69" s="65">
        <v>230</v>
      </c>
      <c r="D69" s="47">
        <f t="shared" si="27"/>
        <v>9345.4</v>
      </c>
      <c r="E69" s="46">
        <v>40.631999999999998</v>
      </c>
      <c r="F69" s="47">
        <f t="shared" si="21"/>
        <v>2738.8</v>
      </c>
      <c r="G69" s="153">
        <v>11.907999999999999</v>
      </c>
      <c r="H69" s="47">
        <f t="shared" si="28"/>
        <v>2659.5</v>
      </c>
      <c r="I69" s="153">
        <v>11.563000000000001</v>
      </c>
      <c r="J69" s="47">
        <f t="shared" si="29"/>
        <v>2693.3</v>
      </c>
      <c r="K69" s="153">
        <v>11.71</v>
      </c>
      <c r="L69" s="47">
        <f t="shared" si="30"/>
        <v>2729.9</v>
      </c>
      <c r="M69" s="153">
        <v>11.869</v>
      </c>
      <c r="N69" s="47">
        <f t="shared" si="31"/>
        <v>2777.9</v>
      </c>
      <c r="O69" s="153">
        <v>12.077999999999999</v>
      </c>
      <c r="P69" s="137">
        <f t="shared" si="32"/>
        <v>3012.7</v>
      </c>
      <c r="Q69" s="137">
        <f t="shared" si="32"/>
        <v>3697.4</v>
      </c>
      <c r="R69" s="137">
        <f t="shared" si="32"/>
        <v>4108.3</v>
      </c>
      <c r="S69" s="137">
        <f t="shared" si="32"/>
        <v>5477.7</v>
      </c>
      <c r="T69" s="137">
        <f t="shared" si="32"/>
        <v>5888.5</v>
      </c>
      <c r="U69" s="137">
        <f t="shared" ref="U69:Y79" si="33">ROUND($C69*$I69*U$6,1)</f>
        <v>3643.5</v>
      </c>
      <c r="V69" s="137">
        <f t="shared" si="33"/>
        <v>4308.3999999999996</v>
      </c>
      <c r="W69" s="137">
        <f t="shared" si="33"/>
        <v>3909.5</v>
      </c>
      <c r="X69" s="137">
        <f t="shared" si="33"/>
        <v>5771.1</v>
      </c>
      <c r="Y69" s="137">
        <f t="shared" si="33"/>
        <v>7978.5</v>
      </c>
      <c r="Z69" s="137">
        <f t="shared" ref="Z69:AB79" si="34">ROUND($J69*Z$6,1)</f>
        <v>4443.8999999999996</v>
      </c>
      <c r="AA69" s="137">
        <f t="shared" si="34"/>
        <v>5655.9</v>
      </c>
      <c r="AB69" s="137">
        <f t="shared" si="34"/>
        <v>8079.9</v>
      </c>
    </row>
    <row r="70" spans="1:28" ht="25.5" x14ac:dyDescent="0.2">
      <c r="A70" s="63">
        <v>2365</v>
      </c>
      <c r="B70" s="50" t="s">
        <v>78</v>
      </c>
      <c r="C70" s="51">
        <v>232</v>
      </c>
      <c r="D70" s="47">
        <f t="shared" si="27"/>
        <v>9426.6</v>
      </c>
      <c r="E70" s="46">
        <v>40.631999999999998</v>
      </c>
      <c r="F70" s="47">
        <f t="shared" si="21"/>
        <v>2762.7</v>
      </c>
      <c r="G70" s="153">
        <v>11.907999999999999</v>
      </c>
      <c r="H70" s="47">
        <f t="shared" si="28"/>
        <v>2682.6</v>
      </c>
      <c r="I70" s="153">
        <v>11.563000000000001</v>
      </c>
      <c r="J70" s="47">
        <f t="shared" si="29"/>
        <v>2716.7</v>
      </c>
      <c r="K70" s="153">
        <v>11.71</v>
      </c>
      <c r="L70" s="47">
        <f t="shared" si="30"/>
        <v>2753.6</v>
      </c>
      <c r="M70" s="153">
        <v>11.869</v>
      </c>
      <c r="N70" s="47">
        <f t="shared" si="31"/>
        <v>2802.1</v>
      </c>
      <c r="O70" s="153">
        <v>12.077999999999999</v>
      </c>
      <c r="P70" s="137">
        <f t="shared" si="32"/>
        <v>3038.9</v>
      </c>
      <c r="Q70" s="137">
        <f t="shared" si="32"/>
        <v>3729.6</v>
      </c>
      <c r="R70" s="137">
        <f t="shared" si="32"/>
        <v>4144</v>
      </c>
      <c r="S70" s="137">
        <f t="shared" si="32"/>
        <v>5525.3</v>
      </c>
      <c r="T70" s="137">
        <f t="shared" si="32"/>
        <v>5939.7</v>
      </c>
      <c r="U70" s="137">
        <f t="shared" si="33"/>
        <v>3675.2</v>
      </c>
      <c r="V70" s="137">
        <f t="shared" si="33"/>
        <v>4345.8</v>
      </c>
      <c r="W70" s="137">
        <f t="shared" si="33"/>
        <v>3943.4</v>
      </c>
      <c r="X70" s="137">
        <f t="shared" si="33"/>
        <v>5821.3</v>
      </c>
      <c r="Y70" s="137">
        <f t="shared" si="33"/>
        <v>8047.8</v>
      </c>
      <c r="Z70" s="137">
        <f t="shared" si="34"/>
        <v>4482.6000000000004</v>
      </c>
      <c r="AA70" s="137">
        <f t="shared" si="34"/>
        <v>5705.1</v>
      </c>
      <c r="AB70" s="137">
        <f t="shared" si="34"/>
        <v>8150.1</v>
      </c>
    </row>
    <row r="71" spans="1:28" ht="25.5" x14ac:dyDescent="0.2">
      <c r="A71" s="63">
        <v>2367</v>
      </c>
      <c r="B71" s="50" t="s">
        <v>79</v>
      </c>
      <c r="C71" s="51">
        <v>161</v>
      </c>
      <c r="D71" s="47">
        <f t="shared" si="27"/>
        <v>6541.8</v>
      </c>
      <c r="E71" s="46">
        <v>40.631999999999998</v>
      </c>
      <c r="F71" s="47">
        <f t="shared" si="21"/>
        <v>1917.2</v>
      </c>
      <c r="G71" s="153">
        <v>11.907999999999999</v>
      </c>
      <c r="H71" s="47">
        <f t="shared" si="28"/>
        <v>1861.6</v>
      </c>
      <c r="I71" s="153">
        <v>11.563000000000001</v>
      </c>
      <c r="J71" s="47">
        <f t="shared" si="29"/>
        <v>1885.3</v>
      </c>
      <c r="K71" s="153">
        <v>11.71</v>
      </c>
      <c r="L71" s="47">
        <f t="shared" si="30"/>
        <v>1910.9</v>
      </c>
      <c r="M71" s="153">
        <v>11.869</v>
      </c>
      <c r="N71" s="47">
        <f t="shared" si="31"/>
        <v>1944.6</v>
      </c>
      <c r="O71" s="153">
        <v>12.077999999999999</v>
      </c>
      <c r="P71" s="137">
        <f t="shared" si="32"/>
        <v>2108.9</v>
      </c>
      <c r="Q71" s="137">
        <f t="shared" si="32"/>
        <v>2588.1999999999998</v>
      </c>
      <c r="R71" s="137">
        <f t="shared" si="32"/>
        <v>2875.8</v>
      </c>
      <c r="S71" s="137">
        <f t="shared" si="32"/>
        <v>3834.4</v>
      </c>
      <c r="T71" s="137">
        <f t="shared" si="32"/>
        <v>4122</v>
      </c>
      <c r="U71" s="137">
        <f t="shared" si="33"/>
        <v>2550.5</v>
      </c>
      <c r="V71" s="137">
        <f t="shared" si="33"/>
        <v>3015.9</v>
      </c>
      <c r="W71" s="137">
        <f t="shared" si="33"/>
        <v>2736.6</v>
      </c>
      <c r="X71" s="137">
        <f t="shared" si="33"/>
        <v>4039.8</v>
      </c>
      <c r="Y71" s="137">
        <f t="shared" si="33"/>
        <v>5584.9</v>
      </c>
      <c r="Z71" s="137">
        <f t="shared" si="34"/>
        <v>3110.7</v>
      </c>
      <c r="AA71" s="137">
        <f t="shared" si="34"/>
        <v>3959.1</v>
      </c>
      <c r="AB71" s="137">
        <f t="shared" si="34"/>
        <v>5655.9</v>
      </c>
    </row>
    <row r="72" spans="1:28" x14ac:dyDescent="0.2">
      <c r="A72" s="63">
        <v>2548</v>
      </c>
      <c r="B72" s="50" t="s">
        <v>80</v>
      </c>
      <c r="C72" s="51">
        <v>229.4</v>
      </c>
      <c r="D72" s="47">
        <f t="shared" si="27"/>
        <v>9321</v>
      </c>
      <c r="E72" s="46">
        <v>40.631999999999998</v>
      </c>
      <c r="F72" s="47">
        <f t="shared" si="21"/>
        <v>2731.7</v>
      </c>
      <c r="G72" s="153">
        <v>11.907999999999999</v>
      </c>
      <c r="H72" s="47">
        <f t="shared" si="28"/>
        <v>2652.6</v>
      </c>
      <c r="I72" s="153">
        <v>11.563000000000001</v>
      </c>
      <c r="J72" s="47">
        <f t="shared" si="29"/>
        <v>2686.3</v>
      </c>
      <c r="K72" s="153">
        <v>11.71</v>
      </c>
      <c r="L72" s="47">
        <f t="shared" si="30"/>
        <v>2722.7</v>
      </c>
      <c r="M72" s="153">
        <v>11.869</v>
      </c>
      <c r="N72" s="47">
        <f t="shared" si="31"/>
        <v>2770.7</v>
      </c>
      <c r="O72" s="153">
        <v>12.077999999999999</v>
      </c>
      <c r="P72" s="137">
        <f t="shared" si="32"/>
        <v>3004.9</v>
      </c>
      <c r="Q72" s="137">
        <f t="shared" si="32"/>
        <v>3687.8</v>
      </c>
      <c r="R72" s="137">
        <f t="shared" si="32"/>
        <v>4097.5</v>
      </c>
      <c r="S72" s="137">
        <f t="shared" si="32"/>
        <v>5463.4</v>
      </c>
      <c r="T72" s="137">
        <f t="shared" si="32"/>
        <v>5873.1</v>
      </c>
      <c r="U72" s="137">
        <f t="shared" si="33"/>
        <v>3634</v>
      </c>
      <c r="V72" s="137">
        <f t="shared" si="33"/>
        <v>4297.1000000000004</v>
      </c>
      <c r="W72" s="137">
        <f t="shared" si="33"/>
        <v>3899.3</v>
      </c>
      <c r="X72" s="137">
        <f t="shared" si="33"/>
        <v>5756</v>
      </c>
      <c r="Y72" s="137">
        <f t="shared" si="33"/>
        <v>7957.7</v>
      </c>
      <c r="Z72" s="137">
        <f t="shared" si="34"/>
        <v>4432.3999999999996</v>
      </c>
      <c r="AA72" s="137">
        <f t="shared" si="34"/>
        <v>5641.2</v>
      </c>
      <c r="AB72" s="137">
        <f t="shared" si="34"/>
        <v>8058.9</v>
      </c>
    </row>
    <row r="73" spans="1:28" ht="25.5" x14ac:dyDescent="0.2">
      <c r="A73" s="63">
        <v>2550</v>
      </c>
      <c r="B73" s="64" t="s">
        <v>81</v>
      </c>
      <c r="C73" s="65">
        <v>196</v>
      </c>
      <c r="D73" s="47">
        <f t="shared" si="27"/>
        <v>7963.9</v>
      </c>
      <c r="E73" s="46">
        <v>40.631999999999998</v>
      </c>
      <c r="F73" s="47">
        <f t="shared" si="21"/>
        <v>2334</v>
      </c>
      <c r="G73" s="153">
        <v>11.907999999999999</v>
      </c>
      <c r="H73" s="47">
        <f t="shared" si="28"/>
        <v>2266.3000000000002</v>
      </c>
      <c r="I73" s="153">
        <v>11.563000000000001</v>
      </c>
      <c r="J73" s="47">
        <f t="shared" si="29"/>
        <v>2295.1999999999998</v>
      </c>
      <c r="K73" s="153">
        <v>11.71</v>
      </c>
      <c r="L73" s="47">
        <f t="shared" si="30"/>
        <v>2326.3000000000002</v>
      </c>
      <c r="M73" s="153">
        <v>11.869</v>
      </c>
      <c r="N73" s="47">
        <f t="shared" si="31"/>
        <v>2367.3000000000002</v>
      </c>
      <c r="O73" s="153">
        <v>12.077999999999999</v>
      </c>
      <c r="P73" s="137">
        <f t="shared" si="32"/>
        <v>2567.4</v>
      </c>
      <c r="Q73" s="137">
        <f t="shared" si="32"/>
        <v>3150.9</v>
      </c>
      <c r="R73" s="137">
        <f t="shared" si="32"/>
        <v>3501</v>
      </c>
      <c r="S73" s="137">
        <f t="shared" si="32"/>
        <v>4667.8999999999996</v>
      </c>
      <c r="T73" s="137">
        <f t="shared" si="32"/>
        <v>5018</v>
      </c>
      <c r="U73" s="137">
        <f t="shared" si="33"/>
        <v>3104.9</v>
      </c>
      <c r="V73" s="137">
        <f t="shared" si="33"/>
        <v>3671.5</v>
      </c>
      <c r="W73" s="137">
        <f t="shared" si="33"/>
        <v>3331.5</v>
      </c>
      <c r="X73" s="137">
        <f t="shared" si="33"/>
        <v>4918</v>
      </c>
      <c r="Y73" s="137">
        <f t="shared" si="33"/>
        <v>6799</v>
      </c>
      <c r="Z73" s="137">
        <f t="shared" si="34"/>
        <v>3787.1</v>
      </c>
      <c r="AA73" s="137">
        <f t="shared" si="34"/>
        <v>4819.8999999999996</v>
      </c>
      <c r="AB73" s="137">
        <f t="shared" si="34"/>
        <v>6885.6</v>
      </c>
    </row>
    <row r="74" spans="1:28" x14ac:dyDescent="0.2">
      <c r="A74" s="63">
        <v>2717</v>
      </c>
      <c r="B74" s="50" t="s">
        <v>82</v>
      </c>
      <c r="C74" s="51">
        <v>75</v>
      </c>
      <c r="D74" s="47">
        <f t="shared" si="27"/>
        <v>3047.4</v>
      </c>
      <c r="E74" s="46">
        <v>40.631999999999998</v>
      </c>
      <c r="F74" s="47">
        <f t="shared" si="21"/>
        <v>893.1</v>
      </c>
      <c r="G74" s="153">
        <v>11.907999999999999</v>
      </c>
      <c r="H74" s="47">
        <f t="shared" si="28"/>
        <v>867.2</v>
      </c>
      <c r="I74" s="153">
        <v>11.563000000000001</v>
      </c>
      <c r="J74" s="47">
        <f t="shared" si="29"/>
        <v>878.3</v>
      </c>
      <c r="K74" s="153">
        <v>11.71</v>
      </c>
      <c r="L74" s="47">
        <f t="shared" si="30"/>
        <v>890.2</v>
      </c>
      <c r="M74" s="153">
        <v>11.869</v>
      </c>
      <c r="N74" s="47">
        <f t="shared" si="31"/>
        <v>905.9</v>
      </c>
      <c r="O74" s="153">
        <v>12.077999999999999</v>
      </c>
      <c r="P74" s="137">
        <f t="shared" si="32"/>
        <v>982.4</v>
      </c>
      <c r="Q74" s="137">
        <f t="shared" si="32"/>
        <v>1205.7</v>
      </c>
      <c r="R74" s="137">
        <f t="shared" si="32"/>
        <v>1339.7</v>
      </c>
      <c r="S74" s="137">
        <f t="shared" si="32"/>
        <v>1786.2</v>
      </c>
      <c r="T74" s="137">
        <f t="shared" si="32"/>
        <v>1920.2</v>
      </c>
      <c r="U74" s="137">
        <f t="shared" si="33"/>
        <v>1188.0999999999999</v>
      </c>
      <c r="V74" s="137">
        <f t="shared" si="33"/>
        <v>1404.9</v>
      </c>
      <c r="W74" s="137">
        <f t="shared" si="33"/>
        <v>1274.8</v>
      </c>
      <c r="X74" s="137">
        <f t="shared" si="33"/>
        <v>1881.9</v>
      </c>
      <c r="Y74" s="137">
        <f t="shared" si="33"/>
        <v>2601.6999999999998</v>
      </c>
      <c r="Z74" s="137">
        <f t="shared" si="34"/>
        <v>1449.2</v>
      </c>
      <c r="AA74" s="137">
        <f t="shared" si="34"/>
        <v>1844.4</v>
      </c>
      <c r="AB74" s="137">
        <f t="shared" si="34"/>
        <v>2634.9</v>
      </c>
    </row>
    <row r="75" spans="1:28" x14ac:dyDescent="0.2">
      <c r="A75" s="63">
        <v>2802</v>
      </c>
      <c r="B75" s="50" t="s">
        <v>83</v>
      </c>
      <c r="C75" s="51">
        <v>25</v>
      </c>
      <c r="D75" s="47">
        <f t="shared" si="27"/>
        <v>1015.8</v>
      </c>
      <c r="E75" s="46">
        <v>40.631999999999998</v>
      </c>
      <c r="F75" s="47">
        <f t="shared" si="21"/>
        <v>297.7</v>
      </c>
      <c r="G75" s="153">
        <v>11.907999999999999</v>
      </c>
      <c r="H75" s="47">
        <f t="shared" si="28"/>
        <v>289.10000000000002</v>
      </c>
      <c r="I75" s="153">
        <v>11.563000000000001</v>
      </c>
      <c r="J75" s="47">
        <f t="shared" si="29"/>
        <v>292.8</v>
      </c>
      <c r="K75" s="153">
        <v>11.71</v>
      </c>
      <c r="L75" s="47">
        <f t="shared" si="30"/>
        <v>296.7</v>
      </c>
      <c r="M75" s="153">
        <v>11.869</v>
      </c>
      <c r="N75" s="47">
        <f t="shared" si="31"/>
        <v>302</v>
      </c>
      <c r="O75" s="153">
        <v>12.077999999999999</v>
      </c>
      <c r="P75" s="137">
        <f t="shared" si="32"/>
        <v>327.5</v>
      </c>
      <c r="Q75" s="137">
        <f t="shared" si="32"/>
        <v>401.9</v>
      </c>
      <c r="R75" s="137">
        <f t="shared" si="32"/>
        <v>446.6</v>
      </c>
      <c r="S75" s="137">
        <f t="shared" si="32"/>
        <v>595.4</v>
      </c>
      <c r="T75" s="137">
        <f t="shared" si="32"/>
        <v>640.1</v>
      </c>
      <c r="U75" s="137">
        <f t="shared" si="33"/>
        <v>396</v>
      </c>
      <c r="V75" s="137">
        <f t="shared" si="33"/>
        <v>468.3</v>
      </c>
      <c r="W75" s="137">
        <f t="shared" si="33"/>
        <v>424.9</v>
      </c>
      <c r="X75" s="137">
        <f t="shared" si="33"/>
        <v>627.29999999999995</v>
      </c>
      <c r="Y75" s="137">
        <f t="shared" si="33"/>
        <v>867.2</v>
      </c>
      <c r="Z75" s="137">
        <f t="shared" si="34"/>
        <v>483.1</v>
      </c>
      <c r="AA75" s="137">
        <f t="shared" si="34"/>
        <v>614.9</v>
      </c>
      <c r="AB75" s="137">
        <f t="shared" si="34"/>
        <v>878.4</v>
      </c>
    </row>
    <row r="76" spans="1:28" ht="25.5" x14ac:dyDescent="0.2">
      <c r="A76" s="63">
        <v>3610</v>
      </c>
      <c r="B76" s="64" t="s">
        <v>84</v>
      </c>
      <c r="C76" s="65">
        <v>110</v>
      </c>
      <c r="D76" s="47">
        <f t="shared" si="27"/>
        <v>1244.3</v>
      </c>
      <c r="E76" s="68">
        <f>M76</f>
        <v>11.311999999999999</v>
      </c>
      <c r="F76" s="47">
        <f t="shared" si="21"/>
        <v>1309.9000000000001</v>
      </c>
      <c r="G76" s="153">
        <v>11.907999999999999</v>
      </c>
      <c r="H76" s="47">
        <f t="shared" si="28"/>
        <v>1212.5</v>
      </c>
      <c r="I76" s="153">
        <v>11.023</v>
      </c>
      <c r="J76" s="47">
        <f t="shared" si="29"/>
        <v>1229.8</v>
      </c>
      <c r="K76" s="153">
        <v>11.18</v>
      </c>
      <c r="L76" s="47">
        <f t="shared" si="30"/>
        <v>1244.3</v>
      </c>
      <c r="M76" s="153">
        <v>11.311999999999999</v>
      </c>
      <c r="N76" s="47">
        <f t="shared" si="31"/>
        <v>1266.4000000000001</v>
      </c>
      <c r="O76" s="153">
        <v>11.513</v>
      </c>
      <c r="P76" s="137">
        <f t="shared" si="32"/>
        <v>1440.9</v>
      </c>
      <c r="Q76" s="137">
        <f t="shared" si="32"/>
        <v>1768.3</v>
      </c>
      <c r="R76" s="137">
        <f t="shared" si="32"/>
        <v>1964.8</v>
      </c>
      <c r="S76" s="137">
        <f t="shared" si="32"/>
        <v>2619.8000000000002</v>
      </c>
      <c r="T76" s="137">
        <f t="shared" si="32"/>
        <v>2816.2</v>
      </c>
      <c r="U76" s="137">
        <f t="shared" si="33"/>
        <v>1661.2</v>
      </c>
      <c r="V76" s="137">
        <f t="shared" si="33"/>
        <v>1964.3</v>
      </c>
      <c r="W76" s="137">
        <f t="shared" si="33"/>
        <v>1782.4</v>
      </c>
      <c r="X76" s="137">
        <f t="shared" si="33"/>
        <v>2631.2</v>
      </c>
      <c r="Y76" s="137">
        <f t="shared" si="33"/>
        <v>3637.6</v>
      </c>
      <c r="Z76" s="137">
        <f t="shared" si="34"/>
        <v>2029.2</v>
      </c>
      <c r="AA76" s="137">
        <f t="shared" si="34"/>
        <v>2582.6</v>
      </c>
      <c r="AB76" s="137">
        <f t="shared" si="34"/>
        <v>3689.4</v>
      </c>
    </row>
    <row r="77" spans="1:28" x14ac:dyDescent="0.2">
      <c r="A77" s="66" t="s">
        <v>33</v>
      </c>
      <c r="B77" s="50" t="s">
        <v>85</v>
      </c>
      <c r="C77" s="51">
        <v>60</v>
      </c>
      <c r="D77" s="67">
        <f t="shared" si="27"/>
        <v>678.7</v>
      </c>
      <c r="E77" s="68">
        <f>M77</f>
        <v>11.311999999999999</v>
      </c>
      <c r="F77" s="47">
        <f t="shared" si="21"/>
        <v>681.1</v>
      </c>
      <c r="G77" s="153">
        <v>11.351000000000001</v>
      </c>
      <c r="H77" s="47">
        <f t="shared" si="28"/>
        <v>661.4</v>
      </c>
      <c r="I77" s="153">
        <v>11.023</v>
      </c>
      <c r="J77" s="47">
        <f t="shared" si="29"/>
        <v>670.8</v>
      </c>
      <c r="K77" s="153">
        <v>11.18</v>
      </c>
      <c r="L77" s="47">
        <f t="shared" si="30"/>
        <v>678.7</v>
      </c>
      <c r="M77" s="153">
        <v>11.311999999999999</v>
      </c>
      <c r="N77" s="47">
        <f t="shared" si="31"/>
        <v>690.8</v>
      </c>
      <c r="O77" s="153">
        <v>11.513</v>
      </c>
      <c r="P77" s="137">
        <f t="shared" si="32"/>
        <v>749.2</v>
      </c>
      <c r="Q77" s="137">
        <f t="shared" si="32"/>
        <v>919.4</v>
      </c>
      <c r="R77" s="137">
        <f t="shared" si="32"/>
        <v>1021.6</v>
      </c>
      <c r="S77" s="137">
        <f t="shared" si="32"/>
        <v>1362.1</v>
      </c>
      <c r="T77" s="137">
        <f t="shared" si="32"/>
        <v>1464.3</v>
      </c>
      <c r="U77" s="137">
        <f t="shared" si="33"/>
        <v>906.1</v>
      </c>
      <c r="V77" s="137">
        <f t="shared" si="33"/>
        <v>1071.4000000000001</v>
      </c>
      <c r="W77" s="137">
        <f t="shared" si="33"/>
        <v>972.2</v>
      </c>
      <c r="X77" s="137">
        <f t="shared" si="33"/>
        <v>1435.2</v>
      </c>
      <c r="Y77" s="137">
        <f t="shared" si="33"/>
        <v>1984.1</v>
      </c>
      <c r="Z77" s="137">
        <f t="shared" si="34"/>
        <v>1106.8</v>
      </c>
      <c r="AA77" s="137">
        <f t="shared" si="34"/>
        <v>1408.7</v>
      </c>
      <c r="AB77" s="137">
        <f t="shared" si="34"/>
        <v>2012.4</v>
      </c>
    </row>
    <row r="78" spans="1:28" x14ac:dyDescent="0.2">
      <c r="A78" s="63">
        <v>3628</v>
      </c>
      <c r="B78" s="50" t="s">
        <v>86</v>
      </c>
      <c r="C78" s="51">
        <v>50</v>
      </c>
      <c r="D78" s="47">
        <f t="shared" si="27"/>
        <v>565.6</v>
      </c>
      <c r="E78" s="68">
        <f t="shared" ref="E78:E79" si="35">M78</f>
        <v>11.311999999999999</v>
      </c>
      <c r="F78" s="47">
        <f t="shared" si="21"/>
        <v>595.4</v>
      </c>
      <c r="G78" s="153">
        <v>11.907999999999999</v>
      </c>
      <c r="H78" s="47">
        <f t="shared" si="28"/>
        <v>551.20000000000005</v>
      </c>
      <c r="I78" s="153">
        <v>11.023</v>
      </c>
      <c r="J78" s="47">
        <f t="shared" si="29"/>
        <v>559</v>
      </c>
      <c r="K78" s="153">
        <v>11.18</v>
      </c>
      <c r="L78" s="47">
        <f t="shared" si="30"/>
        <v>565.6</v>
      </c>
      <c r="M78" s="153">
        <v>11.311999999999999</v>
      </c>
      <c r="N78" s="47">
        <f t="shared" si="31"/>
        <v>575.70000000000005</v>
      </c>
      <c r="O78" s="153">
        <v>11.513</v>
      </c>
      <c r="P78" s="137">
        <f t="shared" si="32"/>
        <v>654.9</v>
      </c>
      <c r="Q78" s="137">
        <f t="shared" si="32"/>
        <v>803.8</v>
      </c>
      <c r="R78" s="137">
        <f t="shared" si="32"/>
        <v>893.1</v>
      </c>
      <c r="S78" s="137">
        <f t="shared" si="32"/>
        <v>1190.8</v>
      </c>
      <c r="T78" s="137">
        <f t="shared" si="32"/>
        <v>1280.0999999999999</v>
      </c>
      <c r="U78" s="137">
        <f t="shared" si="33"/>
        <v>755.1</v>
      </c>
      <c r="V78" s="137">
        <f t="shared" si="33"/>
        <v>892.9</v>
      </c>
      <c r="W78" s="137">
        <f t="shared" si="33"/>
        <v>810.2</v>
      </c>
      <c r="X78" s="137">
        <f t="shared" si="33"/>
        <v>1196</v>
      </c>
      <c r="Y78" s="137">
        <f t="shared" si="33"/>
        <v>1653.5</v>
      </c>
      <c r="Z78" s="137">
        <f t="shared" si="34"/>
        <v>922.4</v>
      </c>
      <c r="AA78" s="137">
        <f t="shared" si="34"/>
        <v>1173.9000000000001</v>
      </c>
      <c r="AB78" s="137">
        <f t="shared" si="34"/>
        <v>1677</v>
      </c>
    </row>
    <row r="79" spans="1:28" ht="51" x14ac:dyDescent="0.2">
      <c r="A79" s="63">
        <v>3629</v>
      </c>
      <c r="B79" s="50" t="s">
        <v>87</v>
      </c>
      <c r="C79" s="51">
        <v>50</v>
      </c>
      <c r="D79" s="47">
        <f t="shared" si="27"/>
        <v>565.6</v>
      </c>
      <c r="E79" s="68">
        <f t="shared" si="35"/>
        <v>11.311999999999999</v>
      </c>
      <c r="F79" s="47">
        <f t="shared" si="21"/>
        <v>595.4</v>
      </c>
      <c r="G79" s="153">
        <v>11.907999999999999</v>
      </c>
      <c r="H79" s="47">
        <f t="shared" si="28"/>
        <v>551.20000000000005</v>
      </c>
      <c r="I79" s="153">
        <v>11.023</v>
      </c>
      <c r="J79" s="47">
        <f t="shared" si="29"/>
        <v>559</v>
      </c>
      <c r="K79" s="153">
        <v>11.18</v>
      </c>
      <c r="L79" s="47">
        <f t="shared" si="30"/>
        <v>565.6</v>
      </c>
      <c r="M79" s="153">
        <v>11.311999999999999</v>
      </c>
      <c r="N79" s="47">
        <f t="shared" si="31"/>
        <v>575.70000000000005</v>
      </c>
      <c r="O79" s="153">
        <v>11.513</v>
      </c>
      <c r="P79" s="137">
        <f t="shared" si="32"/>
        <v>654.9</v>
      </c>
      <c r="Q79" s="137">
        <f t="shared" si="32"/>
        <v>803.8</v>
      </c>
      <c r="R79" s="137">
        <f t="shared" si="32"/>
        <v>893.1</v>
      </c>
      <c r="S79" s="137">
        <f t="shared" si="32"/>
        <v>1190.8</v>
      </c>
      <c r="T79" s="137">
        <f t="shared" si="32"/>
        <v>1280.0999999999999</v>
      </c>
      <c r="U79" s="137">
        <f t="shared" si="33"/>
        <v>755.1</v>
      </c>
      <c r="V79" s="137">
        <f t="shared" si="33"/>
        <v>892.9</v>
      </c>
      <c r="W79" s="137">
        <f t="shared" si="33"/>
        <v>810.2</v>
      </c>
      <c r="X79" s="137">
        <f t="shared" si="33"/>
        <v>1196</v>
      </c>
      <c r="Y79" s="137">
        <f t="shared" si="33"/>
        <v>1653.5</v>
      </c>
      <c r="Z79" s="137">
        <f t="shared" si="34"/>
        <v>922.4</v>
      </c>
      <c r="AA79" s="137">
        <f t="shared" si="34"/>
        <v>1173.9000000000001</v>
      </c>
      <c r="AB79" s="137">
        <f t="shared" si="34"/>
        <v>1677</v>
      </c>
    </row>
    <row r="80" spans="1:28" x14ac:dyDescent="0.2">
      <c r="A80" s="69"/>
      <c r="B80" s="70"/>
      <c r="C80" s="71"/>
      <c r="D80" s="72"/>
      <c r="E80" s="73"/>
      <c r="F80" s="72"/>
      <c r="G80" s="73"/>
      <c r="H80" s="74"/>
      <c r="I80" s="75"/>
      <c r="J80" s="72"/>
      <c r="K80" s="72"/>
      <c r="L80" s="72"/>
      <c r="M80" s="73"/>
      <c r="N80" s="76"/>
      <c r="O80" s="75"/>
      <c r="P80" s="144"/>
      <c r="Q80" s="144"/>
      <c r="R80" s="144"/>
      <c r="S80" s="144"/>
      <c r="T80" s="144"/>
      <c r="U80" s="145"/>
      <c r="V80" s="145"/>
      <c r="W80" s="145"/>
      <c r="X80" s="145"/>
      <c r="Y80" s="145"/>
      <c r="Z80" s="146"/>
      <c r="AA80" s="146"/>
      <c r="AB80" s="146"/>
    </row>
    <row r="81" spans="1:28" x14ac:dyDescent="0.2">
      <c r="A81" s="77" t="s">
        <v>88</v>
      </c>
      <c r="B81" s="78"/>
      <c r="C81" s="79"/>
      <c r="D81" s="80"/>
      <c r="E81" s="81"/>
      <c r="F81" s="80"/>
      <c r="G81" s="81"/>
      <c r="H81" s="80"/>
      <c r="I81" s="81"/>
      <c r="J81" s="80"/>
      <c r="K81" s="81"/>
      <c r="L81" s="82"/>
      <c r="M81" s="81"/>
      <c r="N81" s="81"/>
      <c r="O81" s="81"/>
      <c r="P81" s="81"/>
      <c r="Q81" s="81"/>
      <c r="R81" s="81"/>
      <c r="S81" s="81"/>
      <c r="T81" s="81"/>
      <c r="U81" s="78"/>
      <c r="V81" s="78"/>
      <c r="W81" s="78"/>
      <c r="X81" s="78"/>
      <c r="Y81" s="78"/>
      <c r="Z81" s="81"/>
      <c r="AA81" s="81"/>
      <c r="AB81" s="83"/>
    </row>
    <row r="82" spans="1:28" x14ac:dyDescent="0.2">
      <c r="A82" s="84"/>
      <c r="B82" s="85"/>
      <c r="C82" s="85"/>
      <c r="D82" s="86"/>
      <c r="E82" s="87"/>
      <c r="F82" s="86"/>
      <c r="G82" s="87"/>
      <c r="H82" s="86"/>
      <c r="I82" s="87"/>
      <c r="J82" s="86"/>
      <c r="K82" s="87"/>
      <c r="L82" s="88"/>
      <c r="M82" s="87"/>
      <c r="N82" s="87"/>
      <c r="O82" s="87"/>
      <c r="P82" s="87"/>
      <c r="Q82" s="87"/>
      <c r="R82" s="87"/>
      <c r="S82" s="87"/>
      <c r="T82" s="87"/>
      <c r="U82" s="85"/>
      <c r="V82" s="85"/>
      <c r="W82" s="85"/>
      <c r="X82" s="85"/>
      <c r="Y82" s="85"/>
      <c r="Z82" s="87"/>
      <c r="AA82" s="87"/>
      <c r="AB82" s="89"/>
    </row>
    <row r="83" spans="1:28" ht="12.75" customHeight="1" x14ac:dyDescent="0.2">
      <c r="A83" s="158" t="s">
        <v>109</v>
      </c>
      <c r="B83" s="159"/>
      <c r="C83" s="159"/>
      <c r="D83" s="159"/>
      <c r="E83" s="159"/>
      <c r="F83" s="159"/>
      <c r="G83" s="159"/>
      <c r="H83" s="159"/>
      <c r="I83" s="159"/>
      <c r="J83" s="159"/>
      <c r="K83" s="159"/>
      <c r="L83" s="159"/>
      <c r="M83" s="159"/>
      <c r="N83" s="159"/>
      <c r="O83" s="159"/>
      <c r="P83" s="149"/>
      <c r="Q83" s="149"/>
      <c r="R83" s="149"/>
      <c r="S83" s="149"/>
      <c r="T83" s="149"/>
      <c r="U83" s="85"/>
      <c r="V83" s="85"/>
      <c r="W83" s="85"/>
      <c r="X83" s="85"/>
      <c r="Y83" s="85"/>
      <c r="Z83" s="87"/>
      <c r="AA83" s="87"/>
      <c r="AB83" s="89"/>
    </row>
    <row r="84" spans="1:28" s="91" customFormat="1" x14ac:dyDescent="0.2">
      <c r="A84" s="1" t="s">
        <v>110</v>
      </c>
      <c r="B84" s="90"/>
      <c r="C84" s="85"/>
      <c r="D84" s="86"/>
      <c r="E84" s="87"/>
      <c r="F84" s="86"/>
      <c r="G84" s="87"/>
      <c r="H84" s="86"/>
      <c r="I84" s="87"/>
      <c r="J84" s="86"/>
      <c r="K84" s="87"/>
      <c r="L84" s="88"/>
      <c r="M84" s="87"/>
      <c r="N84" s="87"/>
      <c r="O84" s="87"/>
      <c r="P84" s="149"/>
      <c r="Q84" s="149"/>
      <c r="R84" s="149"/>
      <c r="S84" s="149"/>
      <c r="T84" s="149"/>
      <c r="U84" s="85"/>
      <c r="V84" s="85"/>
      <c r="W84" s="85"/>
      <c r="X84" s="85"/>
      <c r="Y84" s="85"/>
      <c r="Z84" s="87"/>
      <c r="AA84" s="87"/>
      <c r="AB84" s="89"/>
    </row>
    <row r="85" spans="1:28" x14ac:dyDescent="0.2">
      <c r="A85" s="1" t="s">
        <v>111</v>
      </c>
      <c r="B85" s="90"/>
      <c r="C85" s="85"/>
      <c r="D85" s="86"/>
      <c r="E85" s="87"/>
      <c r="F85" s="86"/>
      <c r="G85" s="87"/>
      <c r="H85" s="86"/>
      <c r="I85" s="87"/>
      <c r="J85" s="86"/>
      <c r="K85" s="87"/>
      <c r="L85" s="88"/>
      <c r="M85" s="87"/>
      <c r="N85" s="87"/>
      <c r="O85" s="87"/>
      <c r="P85" s="87"/>
      <c r="Q85" s="87"/>
      <c r="R85" s="87"/>
      <c r="S85" s="87"/>
      <c r="T85" s="87"/>
      <c r="U85" s="85"/>
      <c r="V85" s="85"/>
      <c r="W85" s="85"/>
      <c r="X85" s="85"/>
      <c r="Y85" s="85"/>
      <c r="Z85" s="87"/>
      <c r="AA85" s="87"/>
      <c r="AB85" s="89"/>
    </row>
    <row r="86" spans="1:28" x14ac:dyDescent="0.2">
      <c r="A86" s="1" t="s">
        <v>128</v>
      </c>
      <c r="B86" s="90"/>
      <c r="C86" s="85"/>
      <c r="D86" s="86"/>
      <c r="E86" s="87"/>
      <c r="F86" s="86"/>
      <c r="G86" s="87"/>
      <c r="H86" s="86"/>
      <c r="I86" s="87"/>
      <c r="J86" s="86"/>
      <c r="K86" s="87"/>
      <c r="L86" s="88"/>
      <c r="M86" s="87"/>
      <c r="N86" s="87"/>
      <c r="O86" s="87"/>
      <c r="P86" s="87"/>
      <c r="Q86" s="87"/>
      <c r="R86" s="87"/>
      <c r="S86" s="87"/>
      <c r="T86" s="87"/>
      <c r="U86" s="85"/>
      <c r="V86" s="85"/>
      <c r="W86" s="85"/>
      <c r="X86" s="85"/>
      <c r="Y86" s="85"/>
      <c r="Z86" s="87"/>
      <c r="AA86" s="87"/>
      <c r="AB86" s="89"/>
    </row>
    <row r="87" spans="1:28" x14ac:dyDescent="0.2">
      <c r="A87" s="1" t="s">
        <v>129</v>
      </c>
      <c r="B87" s="90"/>
      <c r="C87" s="85"/>
      <c r="D87" s="86"/>
      <c r="E87" s="87"/>
      <c r="F87" s="86"/>
      <c r="G87" s="87"/>
      <c r="H87" s="86"/>
      <c r="I87" s="87"/>
      <c r="J87" s="86"/>
      <c r="K87" s="87"/>
      <c r="L87" s="88"/>
      <c r="M87" s="87"/>
      <c r="N87" s="87"/>
      <c r="O87" s="87"/>
      <c r="P87" s="87"/>
      <c r="Q87" s="87"/>
      <c r="R87" s="87"/>
      <c r="S87" s="87"/>
      <c r="T87" s="87"/>
      <c r="U87" s="85"/>
      <c r="V87" s="85"/>
      <c r="W87" s="85"/>
      <c r="X87" s="85"/>
      <c r="Y87" s="85"/>
      <c r="Z87" s="87"/>
      <c r="AA87" s="87"/>
      <c r="AB87" s="89"/>
    </row>
    <row r="88" spans="1:28" x14ac:dyDescent="0.2">
      <c r="A88" s="1" t="s">
        <v>130</v>
      </c>
      <c r="B88" s="90"/>
      <c r="C88" s="85"/>
      <c r="D88" s="86"/>
      <c r="E88" s="87"/>
      <c r="F88" s="86"/>
      <c r="G88" s="87"/>
      <c r="H88" s="86"/>
      <c r="I88" s="87"/>
      <c r="J88" s="86"/>
      <c r="K88" s="87"/>
      <c r="L88" s="88"/>
      <c r="M88" s="87"/>
      <c r="N88" s="87"/>
      <c r="O88" s="87"/>
      <c r="P88" s="87"/>
      <c r="Q88" s="87"/>
      <c r="R88" s="87"/>
      <c r="S88" s="87"/>
      <c r="T88" s="87"/>
      <c r="U88" s="85"/>
      <c r="V88" s="85"/>
      <c r="W88" s="85"/>
      <c r="X88" s="85"/>
      <c r="Y88" s="85"/>
      <c r="Z88" s="87"/>
      <c r="AA88" s="87"/>
      <c r="AB88" s="89"/>
    </row>
    <row r="89" spans="1:28" x14ac:dyDescent="0.2">
      <c r="A89" s="1" t="s">
        <v>131</v>
      </c>
      <c r="B89" s="90"/>
      <c r="C89" s="85"/>
      <c r="D89" s="86"/>
      <c r="E89" s="87"/>
      <c r="F89" s="86"/>
      <c r="G89" s="87"/>
      <c r="H89" s="86"/>
      <c r="I89" s="87"/>
      <c r="J89" s="86"/>
      <c r="K89" s="87"/>
      <c r="L89" s="88"/>
      <c r="M89" s="87"/>
      <c r="N89" s="87"/>
      <c r="O89" s="87"/>
      <c r="P89" s="87"/>
      <c r="Q89" s="87"/>
      <c r="R89" s="87"/>
      <c r="S89" s="87"/>
      <c r="T89" s="87"/>
      <c r="U89" s="85"/>
      <c r="V89" s="85"/>
      <c r="W89" s="85"/>
      <c r="X89" s="85"/>
      <c r="Y89" s="85"/>
      <c r="Z89" s="87"/>
      <c r="AA89" s="87"/>
      <c r="AB89" s="89"/>
    </row>
    <row r="90" spans="1:28" x14ac:dyDescent="0.2">
      <c r="A90" s="1" t="s">
        <v>132</v>
      </c>
      <c r="B90" s="90"/>
      <c r="C90" s="85"/>
      <c r="D90" s="86"/>
      <c r="E90" s="87"/>
      <c r="F90" s="86"/>
      <c r="G90" s="87"/>
      <c r="H90" s="86"/>
      <c r="I90" s="87"/>
      <c r="J90" s="86"/>
      <c r="K90" s="87"/>
      <c r="L90" s="88"/>
      <c r="M90" s="87"/>
      <c r="N90" s="87"/>
      <c r="O90" s="87"/>
      <c r="P90" s="87"/>
      <c r="Q90" s="87"/>
      <c r="R90" s="87"/>
      <c r="S90" s="87"/>
      <c r="T90" s="87"/>
      <c r="U90" s="85"/>
      <c r="V90" s="85"/>
      <c r="W90" s="85"/>
      <c r="X90" s="85"/>
      <c r="Y90" s="85"/>
      <c r="Z90" s="87"/>
      <c r="AA90" s="87"/>
      <c r="AB90" s="89"/>
    </row>
    <row r="91" spans="1:28" x14ac:dyDescent="0.2">
      <c r="A91" s="1" t="s">
        <v>133</v>
      </c>
      <c r="B91" s="90"/>
      <c r="C91" s="85"/>
      <c r="D91" s="86"/>
      <c r="E91" s="87"/>
      <c r="F91" s="86"/>
      <c r="G91" s="87"/>
      <c r="H91" s="86"/>
      <c r="I91" s="87"/>
      <c r="J91" s="86"/>
      <c r="K91" s="87"/>
      <c r="L91" s="88"/>
      <c r="M91" s="87"/>
      <c r="N91" s="87"/>
      <c r="O91" s="87"/>
      <c r="P91" s="87"/>
      <c r="Q91" s="87"/>
      <c r="R91" s="87"/>
      <c r="S91" s="87"/>
      <c r="T91" s="87"/>
      <c r="U91" s="85"/>
      <c r="V91" s="85"/>
      <c r="W91" s="85"/>
      <c r="X91" s="85"/>
      <c r="Y91" s="85"/>
      <c r="Z91" s="87"/>
      <c r="AA91" s="87"/>
      <c r="AB91" s="89"/>
    </row>
    <row r="92" spans="1:28" x14ac:dyDescent="0.2">
      <c r="A92" s="1" t="s">
        <v>134</v>
      </c>
      <c r="B92" s="90"/>
      <c r="C92" s="85"/>
      <c r="D92" s="86"/>
      <c r="E92" s="87"/>
      <c r="F92" s="86"/>
      <c r="G92" s="87"/>
      <c r="H92" s="86"/>
      <c r="I92" s="87"/>
      <c r="J92" s="86"/>
      <c r="K92" s="87"/>
      <c r="L92" s="88"/>
      <c r="M92" s="87"/>
      <c r="N92" s="87"/>
      <c r="O92" s="87"/>
      <c r="P92" s="87"/>
      <c r="Q92" s="87"/>
      <c r="R92" s="87"/>
      <c r="S92" s="87"/>
      <c r="T92" s="87"/>
      <c r="U92" s="85"/>
      <c r="V92" s="85"/>
      <c r="W92" s="85"/>
      <c r="X92" s="85"/>
      <c r="Y92" s="85"/>
      <c r="Z92" s="87"/>
      <c r="AA92" s="87"/>
      <c r="AB92" s="89"/>
    </row>
    <row r="93" spans="1:28" x14ac:dyDescent="0.2">
      <c r="A93" s="1" t="s">
        <v>135</v>
      </c>
      <c r="B93" s="90"/>
      <c r="C93" s="85"/>
      <c r="D93" s="86"/>
      <c r="E93" s="87"/>
      <c r="F93" s="86"/>
      <c r="G93" s="87"/>
      <c r="H93" s="86"/>
      <c r="I93" s="87"/>
      <c r="J93" s="86"/>
      <c r="K93" s="87"/>
      <c r="L93" s="88"/>
      <c r="M93" s="87"/>
      <c r="N93" s="87"/>
      <c r="O93" s="87"/>
      <c r="P93" s="87"/>
      <c r="Q93" s="87"/>
      <c r="R93" s="87"/>
      <c r="S93" s="87"/>
      <c r="T93" s="87"/>
      <c r="U93" s="85"/>
      <c r="V93" s="85"/>
      <c r="W93" s="85"/>
      <c r="X93" s="85"/>
      <c r="Y93" s="85"/>
      <c r="Z93" s="87"/>
      <c r="AA93" s="87"/>
      <c r="AB93" s="89"/>
    </row>
    <row r="94" spans="1:28" s="91" customFormat="1" x14ac:dyDescent="0.2">
      <c r="A94" s="92" t="s">
        <v>112</v>
      </c>
      <c r="B94" s="93"/>
      <c r="C94" s="93"/>
      <c r="D94" s="94"/>
      <c r="E94" s="95"/>
      <c r="F94" s="94"/>
      <c r="G94" s="95"/>
      <c r="H94" s="94"/>
      <c r="I94" s="95"/>
      <c r="J94" s="94"/>
      <c r="K94" s="95"/>
      <c r="L94" s="96"/>
      <c r="M94" s="95"/>
      <c r="N94" s="95"/>
      <c r="O94" s="95"/>
      <c r="P94" s="95"/>
      <c r="Q94" s="95"/>
      <c r="R94" s="95"/>
      <c r="S94" s="95"/>
      <c r="T94" s="95"/>
      <c r="U94" s="93"/>
      <c r="V94" s="93"/>
      <c r="W94" s="93"/>
      <c r="X94" s="93"/>
      <c r="Y94" s="93"/>
      <c r="Z94" s="95"/>
      <c r="AA94" s="95"/>
      <c r="AB94" s="97"/>
    </row>
    <row r="95" spans="1:28" s="91" customFormat="1" x14ac:dyDescent="0.2">
      <c r="A95" s="92" t="s">
        <v>108</v>
      </c>
      <c r="B95" s="93"/>
      <c r="C95" s="93"/>
      <c r="D95" s="94"/>
      <c r="E95" s="95"/>
      <c r="F95" s="94"/>
      <c r="G95" s="95"/>
      <c r="H95" s="94"/>
      <c r="I95" s="95"/>
      <c r="J95" s="94"/>
      <c r="K95" s="95"/>
      <c r="L95" s="96"/>
      <c r="M95" s="95"/>
      <c r="N95" s="95"/>
      <c r="O95" s="95"/>
      <c r="P95" s="95"/>
      <c r="Q95" s="95"/>
      <c r="R95" s="95"/>
      <c r="S95" s="95"/>
      <c r="T95" s="95"/>
      <c r="U95" s="93"/>
      <c r="V95" s="93"/>
      <c r="W95" s="93"/>
      <c r="X95" s="93"/>
      <c r="Y95" s="93"/>
      <c r="Z95" s="95"/>
      <c r="AA95" s="95"/>
      <c r="AB95" s="97"/>
    </row>
    <row r="96" spans="1:28" x14ac:dyDescent="0.2">
      <c r="A96" s="131" t="s">
        <v>136</v>
      </c>
      <c r="B96" s="93"/>
      <c r="C96" s="93"/>
      <c r="D96" s="94"/>
      <c r="E96" s="95"/>
      <c r="F96" s="94"/>
      <c r="G96" s="95"/>
      <c r="H96" s="94"/>
      <c r="I96" s="95"/>
      <c r="J96" s="94"/>
      <c r="K96" s="95"/>
      <c r="L96" s="96"/>
      <c r="M96" s="95"/>
      <c r="N96" s="95"/>
      <c r="O96" s="95"/>
      <c r="P96" s="95"/>
      <c r="Q96" s="95"/>
      <c r="R96" s="95"/>
      <c r="S96" s="95"/>
      <c r="T96" s="95"/>
      <c r="U96" s="93"/>
      <c r="V96" s="93"/>
      <c r="W96" s="93"/>
      <c r="X96" s="93"/>
      <c r="Y96" s="93"/>
      <c r="Z96" s="95"/>
      <c r="AA96" s="95"/>
      <c r="AB96" s="97"/>
    </row>
    <row r="97" spans="1:28" x14ac:dyDescent="0.2">
      <c r="A97" s="98"/>
      <c r="B97" s="99"/>
      <c r="C97" s="99"/>
      <c r="D97" s="100"/>
      <c r="E97" s="101"/>
      <c r="F97" s="100"/>
      <c r="G97" s="101"/>
      <c r="H97" s="100"/>
      <c r="I97" s="101"/>
      <c r="J97" s="100"/>
      <c r="K97" s="101"/>
      <c r="L97" s="102"/>
      <c r="M97" s="101"/>
      <c r="N97" s="101"/>
      <c r="O97" s="101"/>
      <c r="P97" s="101"/>
      <c r="Q97" s="101"/>
      <c r="R97" s="101"/>
      <c r="S97" s="101"/>
      <c r="T97" s="101"/>
      <c r="U97" s="99"/>
      <c r="V97" s="99"/>
      <c r="W97" s="99"/>
      <c r="X97" s="99"/>
      <c r="Y97" s="99"/>
      <c r="Z97" s="101"/>
      <c r="AA97" s="101"/>
      <c r="AB97" s="103"/>
    </row>
    <row r="98" spans="1:28" x14ac:dyDescent="0.2">
      <c r="A98" s="104" t="s">
        <v>35</v>
      </c>
      <c r="B98" s="105"/>
      <c r="C98" s="106"/>
      <c r="D98" s="107"/>
      <c r="E98" s="108"/>
      <c r="F98" s="107"/>
      <c r="G98" s="108"/>
      <c r="H98" s="107"/>
      <c r="I98" s="108"/>
      <c r="J98" s="107"/>
      <c r="K98" s="108"/>
      <c r="L98" s="109"/>
      <c r="M98" s="108"/>
      <c r="N98" s="108"/>
      <c r="O98" s="108"/>
      <c r="P98" s="108"/>
      <c r="Q98" s="108"/>
      <c r="R98" s="108"/>
      <c r="S98" s="108"/>
      <c r="T98" s="108"/>
      <c r="U98" s="105"/>
      <c r="V98" s="105"/>
      <c r="W98" s="105"/>
      <c r="X98" s="105"/>
      <c r="Y98" s="105"/>
      <c r="Z98" s="108"/>
      <c r="AA98" s="108"/>
      <c r="AB98" s="110"/>
    </row>
    <row r="99" spans="1:28" x14ac:dyDescent="0.2">
      <c r="A99" s="111" t="s">
        <v>95</v>
      </c>
      <c r="B99" s="112"/>
      <c r="C99" s="112"/>
      <c r="D99" s="112"/>
      <c r="E99" s="112"/>
      <c r="F99" s="127"/>
      <c r="G99" s="112"/>
      <c r="H99" s="127"/>
      <c r="I99" s="112"/>
      <c r="J99" s="112"/>
      <c r="K99" s="112"/>
      <c r="L99" s="113"/>
      <c r="M99" s="112"/>
      <c r="N99" s="112"/>
      <c r="O99" s="112"/>
      <c r="P99" s="112"/>
      <c r="Q99" s="112"/>
      <c r="R99" s="112"/>
      <c r="S99" s="112"/>
      <c r="T99" s="112"/>
      <c r="U99" s="112"/>
      <c r="V99" s="112"/>
      <c r="W99" s="112"/>
      <c r="X99" s="112"/>
      <c r="Y99" s="112"/>
      <c r="Z99" s="112"/>
      <c r="AA99" s="112"/>
      <c r="AB99" s="114"/>
    </row>
    <row r="100" spans="1:28" x14ac:dyDescent="0.2">
      <c r="A100" s="115"/>
      <c r="B100" s="116"/>
      <c r="C100" s="117"/>
      <c r="D100" s="118"/>
      <c r="E100" s="119"/>
      <c r="F100" s="118"/>
      <c r="G100" s="119"/>
      <c r="H100" s="118"/>
      <c r="I100" s="119"/>
      <c r="J100" s="118"/>
      <c r="K100" s="119"/>
      <c r="L100" s="120"/>
      <c r="M100" s="119"/>
      <c r="N100" s="119"/>
      <c r="O100" s="119"/>
      <c r="P100" s="119"/>
      <c r="Q100" s="119"/>
      <c r="R100" s="119"/>
      <c r="S100" s="119"/>
      <c r="T100" s="119"/>
      <c r="U100" s="116"/>
      <c r="V100" s="116"/>
      <c r="W100" s="116"/>
      <c r="X100" s="116"/>
      <c r="Y100" s="116"/>
      <c r="Z100" s="119"/>
      <c r="AA100" s="119"/>
      <c r="AB100" s="121"/>
    </row>
    <row r="101" spans="1:28" x14ac:dyDescent="0.2">
      <c r="A101" s="104" t="s">
        <v>99</v>
      </c>
      <c r="B101" s="105"/>
      <c r="C101" s="106"/>
      <c r="D101" s="107"/>
      <c r="E101" s="108"/>
      <c r="F101" s="107"/>
      <c r="G101" s="108"/>
      <c r="H101" s="107"/>
      <c r="I101" s="108"/>
      <c r="J101" s="107"/>
      <c r="K101" s="108"/>
      <c r="L101" s="109"/>
      <c r="M101" s="108"/>
      <c r="N101" s="108"/>
      <c r="O101" s="108"/>
      <c r="P101" s="108"/>
      <c r="Q101" s="108"/>
      <c r="R101" s="108"/>
      <c r="S101" s="108"/>
      <c r="T101" s="108"/>
      <c r="U101" s="105"/>
      <c r="V101" s="105"/>
      <c r="W101" s="105"/>
      <c r="X101" s="105"/>
      <c r="Y101" s="105"/>
      <c r="Z101" s="108"/>
      <c r="AA101" s="108"/>
      <c r="AB101" s="110"/>
    </row>
    <row r="102" spans="1:28" x14ac:dyDescent="0.2">
      <c r="A102" s="111" t="s">
        <v>100</v>
      </c>
      <c r="B102" s="112"/>
      <c r="C102" s="112"/>
      <c r="D102" s="112"/>
      <c r="E102" s="112"/>
      <c r="F102" s="127"/>
      <c r="G102" s="112"/>
      <c r="H102" s="127"/>
      <c r="I102" s="112"/>
      <c r="J102" s="112"/>
      <c r="K102" s="112"/>
      <c r="L102" s="113"/>
      <c r="M102" s="112"/>
      <c r="N102" s="112"/>
      <c r="O102" s="112"/>
      <c r="P102" s="112"/>
      <c r="Q102" s="112"/>
      <c r="R102" s="112"/>
      <c r="S102" s="112"/>
      <c r="T102" s="112"/>
      <c r="U102" s="112"/>
      <c r="V102" s="112"/>
      <c r="W102" s="112"/>
      <c r="X102" s="112"/>
      <c r="Y102" s="112"/>
      <c r="Z102" s="112"/>
      <c r="AA102" s="112"/>
      <c r="AB102" s="114"/>
    </row>
    <row r="103" spans="1:28" x14ac:dyDescent="0.2">
      <c r="A103" s="111" t="s">
        <v>101</v>
      </c>
      <c r="B103" s="112"/>
      <c r="C103" s="112"/>
      <c r="D103" s="112"/>
      <c r="E103" s="112"/>
      <c r="F103" s="127"/>
      <c r="G103" s="112"/>
      <c r="H103" s="127"/>
      <c r="I103" s="112"/>
      <c r="J103" s="112"/>
      <c r="K103" s="112"/>
      <c r="L103" s="113"/>
      <c r="M103" s="112"/>
      <c r="N103" s="112"/>
      <c r="O103" s="112"/>
      <c r="P103" s="112"/>
      <c r="Q103" s="112"/>
      <c r="R103" s="112"/>
      <c r="S103" s="112"/>
      <c r="T103" s="112"/>
      <c r="U103" s="112"/>
      <c r="V103" s="112"/>
      <c r="W103" s="112"/>
      <c r="X103" s="112"/>
      <c r="Y103" s="112"/>
      <c r="Z103" s="112"/>
      <c r="AA103" s="112"/>
      <c r="AB103" s="114"/>
    </row>
    <row r="104" spans="1:28" x14ac:dyDescent="0.2">
      <c r="A104" s="111" t="s">
        <v>102</v>
      </c>
      <c r="B104" s="112"/>
      <c r="C104" s="112"/>
      <c r="D104" s="112"/>
      <c r="E104" s="112"/>
      <c r="F104" s="127"/>
      <c r="G104" s="112"/>
      <c r="H104" s="127"/>
      <c r="I104" s="112"/>
      <c r="J104" s="112"/>
      <c r="K104" s="112"/>
      <c r="L104" s="113"/>
      <c r="M104" s="112"/>
      <c r="N104" s="112"/>
      <c r="O104" s="112"/>
      <c r="P104" s="112"/>
      <c r="Q104" s="112"/>
      <c r="R104" s="112"/>
      <c r="S104" s="112"/>
      <c r="T104" s="112"/>
      <c r="U104" s="112"/>
      <c r="V104" s="112"/>
      <c r="W104" s="112"/>
      <c r="X104" s="112"/>
      <c r="Y104" s="112"/>
      <c r="Z104" s="112"/>
      <c r="AA104" s="112"/>
      <c r="AB104" s="114"/>
    </row>
    <row r="105" spans="1:28" x14ac:dyDescent="0.2">
      <c r="A105" s="111" t="s">
        <v>103</v>
      </c>
      <c r="B105" s="112"/>
      <c r="C105" s="112"/>
      <c r="D105" s="112"/>
      <c r="E105" s="112"/>
      <c r="F105" s="127"/>
      <c r="G105" s="112"/>
      <c r="H105" s="127"/>
      <c r="I105" s="112"/>
      <c r="J105" s="112"/>
      <c r="K105" s="112"/>
      <c r="L105" s="113"/>
      <c r="M105" s="112"/>
      <c r="N105" s="112"/>
      <c r="O105" s="112"/>
      <c r="P105" s="112"/>
      <c r="Q105" s="112"/>
      <c r="R105" s="112"/>
      <c r="S105" s="112"/>
      <c r="T105" s="112"/>
      <c r="U105" s="112"/>
      <c r="V105" s="112"/>
      <c r="W105" s="112"/>
      <c r="X105" s="112"/>
      <c r="Y105" s="112"/>
      <c r="Z105" s="112"/>
      <c r="AA105" s="112"/>
      <c r="AB105" s="114"/>
    </row>
    <row r="106" spans="1:28" x14ac:dyDescent="0.2">
      <c r="A106" s="111" t="s">
        <v>104</v>
      </c>
      <c r="B106" s="112"/>
      <c r="C106" s="112"/>
      <c r="D106" s="112"/>
      <c r="E106" s="112"/>
      <c r="F106" s="127"/>
      <c r="G106" s="112"/>
      <c r="H106" s="127"/>
      <c r="I106" s="112"/>
      <c r="J106" s="112"/>
      <c r="K106" s="112"/>
      <c r="L106" s="113"/>
      <c r="M106" s="112"/>
      <c r="N106" s="112"/>
      <c r="O106" s="112"/>
      <c r="P106" s="112"/>
      <c r="Q106" s="112"/>
      <c r="R106" s="112"/>
      <c r="S106" s="112"/>
      <c r="T106" s="112"/>
      <c r="U106" s="112"/>
      <c r="V106" s="112"/>
      <c r="W106" s="112"/>
      <c r="X106" s="112"/>
      <c r="Y106" s="112"/>
      <c r="Z106" s="112"/>
      <c r="AA106" s="112"/>
      <c r="AB106" s="114"/>
    </row>
    <row r="107" spans="1:28" x14ac:dyDescent="0.2">
      <c r="A107" s="111" t="s">
        <v>105</v>
      </c>
      <c r="B107" s="112"/>
      <c r="C107" s="112"/>
      <c r="D107" s="112"/>
      <c r="E107" s="112"/>
      <c r="F107" s="127"/>
      <c r="G107" s="112"/>
      <c r="H107" s="127"/>
      <c r="I107" s="112"/>
      <c r="J107" s="112"/>
      <c r="K107" s="112"/>
      <c r="L107" s="113"/>
      <c r="M107" s="112"/>
      <c r="N107" s="112"/>
      <c r="O107" s="112"/>
      <c r="P107" s="112"/>
      <c r="Q107" s="112"/>
      <c r="R107" s="112"/>
      <c r="S107" s="112"/>
      <c r="T107" s="112"/>
      <c r="U107" s="112"/>
      <c r="V107" s="112"/>
      <c r="W107" s="112"/>
      <c r="X107" s="112"/>
      <c r="Y107" s="112"/>
      <c r="Z107" s="112"/>
      <c r="AA107" s="112"/>
      <c r="AB107" s="114"/>
    </row>
    <row r="108" spans="1:28" x14ac:dyDescent="0.2">
      <c r="A108" s="115"/>
      <c r="B108" s="116"/>
      <c r="C108" s="117"/>
      <c r="D108" s="118"/>
      <c r="E108" s="119"/>
      <c r="F108" s="118"/>
      <c r="G108" s="119"/>
      <c r="H108" s="118"/>
      <c r="I108" s="119"/>
      <c r="J108" s="118"/>
      <c r="K108" s="119"/>
      <c r="L108" s="120"/>
      <c r="M108" s="119"/>
      <c r="N108" s="119"/>
      <c r="O108" s="119"/>
      <c r="P108" s="119"/>
      <c r="Q108" s="119"/>
      <c r="R108" s="119"/>
      <c r="S108" s="119"/>
      <c r="T108" s="119"/>
      <c r="U108" s="116"/>
      <c r="V108" s="116"/>
      <c r="W108" s="116"/>
      <c r="X108" s="116"/>
      <c r="Y108" s="116"/>
      <c r="Z108" s="119"/>
      <c r="AA108" s="119"/>
      <c r="AB108" s="121"/>
    </row>
    <row r="109" spans="1:28" x14ac:dyDescent="0.2">
      <c r="J109" s="124"/>
      <c r="K109" s="10"/>
      <c r="Z109" s="10"/>
      <c r="AA109" s="10"/>
      <c r="AB109" s="10"/>
    </row>
  </sheetData>
  <sheetProtection password="F4BB" sheet="1" objects="1" scenarios="1" formatCells="0" formatColumns="0" formatRows="0"/>
  <mergeCells count="3">
    <mergeCell ref="D4:O4"/>
    <mergeCell ref="A83:O83"/>
    <mergeCell ref="P4:AB4"/>
  </mergeCells>
  <phoneticPr fontId="0" type="noConversion"/>
  <printOptions horizontalCentered="1" gridLines="1"/>
  <pageMargins left="0.25" right="0.25" top="0.21" bottom="0.28000000000000003" header="0.12" footer="0.17"/>
  <pageSetup paperSize="9" scale="57" fitToWidth="2" fitToHeight="4" orientation="landscape" r:id="rId1"/>
  <headerFooter alignWithMargins="0"/>
  <colBreaks count="1" manualBreakCount="1">
    <brk id="15"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2016-01-18T13:34:04Z</cp:lastPrinted>
  <dcterms:created xsi:type="dcterms:W3CDTF">2007-01-02T12:57:15Z</dcterms:created>
  <dcterms:modified xsi:type="dcterms:W3CDTF">2016-01-18T16:06:33Z</dcterms:modified>
</cp:coreProperties>
</file>